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ZP 2018 DZP-ZP\271-1-ZP-2018 powyżej 30 tys. EURO\33-ZP-271.2018.1 UBEZPIECZENIE MIENIA GMINA OSTRÓW + OSP\UG do publikacji\"/>
    </mc:Choice>
  </mc:AlternateContent>
  <bookViews>
    <workbookView xWindow="0" yWindow="0" windowWidth="28800" windowHeight="12435" activeTab="1"/>
  </bookViews>
  <sheets>
    <sheet name="Ogień " sheetId="11" r:id="rId1"/>
    <sheet name="Zabezpieczenia" sheetId="10" r:id="rId2"/>
    <sheet name="Elektronika" sheetId="4" r:id="rId3"/>
    <sheet name="Pojazdy" sheetId="12" r:id="rId4"/>
  </sheets>
  <definedNames>
    <definedName name="_xlnm._FilterDatabase" localSheetId="0" hidden="1">'Ogień '!$A$2:$L$126</definedName>
  </definedNames>
  <calcPr calcId="152511"/>
</workbook>
</file>

<file path=xl/calcChain.xml><?xml version="1.0" encoding="utf-8"?>
<calcChain xmlns="http://schemas.openxmlformats.org/spreadsheetml/2006/main">
  <c r="C14" i="11" l="1"/>
  <c r="C18" i="11"/>
  <c r="C20" i="11"/>
  <c r="C21" i="11"/>
  <c r="C25" i="11"/>
  <c r="C62" i="11"/>
  <c r="C64" i="11"/>
  <c r="C69" i="11"/>
  <c r="C70" i="11"/>
  <c r="C71" i="11"/>
  <c r="C72" i="11"/>
  <c r="C73" i="11"/>
  <c r="C74" i="11"/>
  <c r="C75" i="11"/>
  <c r="C76" i="11"/>
  <c r="C78" i="11"/>
  <c r="C68" i="11"/>
  <c r="C84" i="11"/>
  <c r="C9" i="11"/>
  <c r="C10" i="11"/>
  <c r="C11" i="11"/>
  <c r="C8" i="11"/>
  <c r="C4" i="11"/>
  <c r="C3" i="11" l="1"/>
  <c r="C12" i="11"/>
  <c r="C15" i="11"/>
  <c r="D16" i="11"/>
  <c r="C16" i="11" s="1"/>
  <c r="D19" i="11"/>
  <c r="C19" i="11" s="1"/>
  <c r="C22" i="11"/>
  <c r="C23" i="11"/>
  <c r="C26" i="11"/>
  <c r="C27" i="11"/>
  <c r="C28" i="11"/>
  <c r="C29" i="11"/>
  <c r="C33" i="11"/>
  <c r="C34" i="11"/>
  <c r="D37" i="11"/>
  <c r="C37" i="11" s="1"/>
  <c r="D38" i="11"/>
  <c r="C38" i="11" s="1"/>
  <c r="D39" i="11"/>
  <c r="C39" i="11" s="1"/>
  <c r="D41" i="11"/>
  <c r="C41" i="11" s="1"/>
  <c r="D42" i="11"/>
  <c r="C42" i="11" s="1"/>
  <c r="C43" i="11"/>
  <c r="D44" i="11"/>
  <c r="C44" i="11" s="1"/>
  <c r="D45" i="11"/>
  <c r="C45" i="11" s="1"/>
  <c r="D46" i="11"/>
  <c r="C46" i="11" s="1"/>
  <c r="D47" i="11"/>
  <c r="C47" i="11" s="1"/>
  <c r="D48" i="11"/>
  <c r="C48" i="11" s="1"/>
  <c r="D49" i="11"/>
  <c r="C49" i="11" s="1"/>
  <c r="C50" i="11"/>
  <c r="C51" i="11"/>
  <c r="C52" i="11"/>
  <c r="C53" i="11"/>
  <c r="C54" i="11"/>
  <c r="D55" i="11"/>
  <c r="C55" i="11" s="1"/>
  <c r="D56" i="11"/>
  <c r="D57" i="11"/>
  <c r="C57" i="11" s="1"/>
  <c r="C58" i="11"/>
  <c r="C59" i="11"/>
  <c r="C134" i="11"/>
  <c r="C184" i="11"/>
  <c r="C263" i="11" l="1"/>
</calcChain>
</file>

<file path=xl/sharedStrings.xml><?xml version="1.0" encoding="utf-8"?>
<sst xmlns="http://schemas.openxmlformats.org/spreadsheetml/2006/main" count="1960" uniqueCount="814">
  <si>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</si>
  <si>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</si>
  <si>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</si>
  <si>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</si>
  <si>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</si>
  <si>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</si>
  <si>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</si>
  <si>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</si>
  <si>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</si>
  <si>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</si>
  <si>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</si>
  <si>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</si>
  <si>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</si>
  <si>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</si>
  <si>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Jednostka</t>
  </si>
  <si>
    <t>Sprzęt elektroniczny</t>
  </si>
  <si>
    <t>Materiał</t>
  </si>
  <si>
    <t>Przedmiot ubezpieczenia</t>
  </si>
  <si>
    <t>Powierzchnia w m2</t>
  </si>
  <si>
    <t>Rok budowy budynku</t>
  </si>
  <si>
    <t>Ścian</t>
  </si>
  <si>
    <t>Stropów</t>
  </si>
  <si>
    <t>Stropodachu</t>
  </si>
  <si>
    <t>Pokrycie dachu</t>
  </si>
  <si>
    <t>Wyposażenie i urządzenia</t>
  </si>
  <si>
    <t>Suma ubezpieczenia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</si>
  <si>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</si>
  <si>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</si>
  <si>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</si>
  <si>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</si>
  <si>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</si>
  <si>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</si>
  <si>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</si>
  <si>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</si>
  <si>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</si>
  <si>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</si>
  <si>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</si>
  <si>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</si>
  <si>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</si>
  <si>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</si>
  <si>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</si>
  <si>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</si>
  <si>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</si>
  <si>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</si>
  <si>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</si>
  <si>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</si>
  <si>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</si>
  <si>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Załącznik nr 8 do SIWZ</t>
  </si>
  <si>
    <t>Wykaz zabezpieczeń przeciwpożarowych i przeciwkradzieżowych</t>
  </si>
  <si>
    <t>Zabezpieczenia przeciwpożarowe</t>
  </si>
  <si>
    <t>Zabezpieczenia przeciwkradzieżowe</t>
  </si>
  <si>
    <t>-</t>
  </si>
  <si>
    <t>Serwer</t>
  </si>
  <si>
    <t>Urząd Gminy Ostrów Wielkopolski</t>
  </si>
  <si>
    <t>Szkoła Podstawowa w Daniszynie</t>
  </si>
  <si>
    <t>Szkoła Podstawowa im. Józefa Lipskiego w Szczurach</t>
  </si>
  <si>
    <t>Zespół Szkolno-Przedszkolny w Topoli Małej</t>
  </si>
  <si>
    <t>Zespół Szkolno-Przedszkolny we Wtórku</t>
  </si>
  <si>
    <t>Publiczne Przedszkole w Biniewie</t>
  </si>
  <si>
    <t>Publiczne Przedszkole w Borowcu</t>
  </si>
  <si>
    <t>Publiczne Przedszkole w Czekanowie</t>
  </si>
  <si>
    <t>Publiczne Przedszkole w Daniszynie</t>
  </si>
  <si>
    <t>Publiczne Przedszkole „Wróbelka Elemelka" w  Lamkach</t>
  </si>
  <si>
    <t>Publiczne Przedszkole w Lewkowie</t>
  </si>
  <si>
    <t>Publiczne Przedszkole w Sobótce</t>
  </si>
  <si>
    <t>Budynek szkoły podstawowej, Sobótka</t>
  </si>
  <si>
    <t>1. Urząd Gminy Ostrów Wielkopolski</t>
  </si>
  <si>
    <t>cegła</t>
  </si>
  <si>
    <t>papa</t>
  </si>
  <si>
    <t>Sprzęt elektroniczny stacjonarny w Urzędzie Gminy</t>
  </si>
  <si>
    <t>Budynek urzędu gminy, Al. Powstańców Wielkopolskich 12</t>
  </si>
  <si>
    <t>Budynek przedszkola, Czekanów</t>
  </si>
  <si>
    <t>Budynek przedszkola, Gorzyce Wielkie</t>
  </si>
  <si>
    <t>blacha</t>
  </si>
  <si>
    <t>Sala sportowa, Topola Mała ul. Szkolna 115</t>
  </si>
  <si>
    <t>Boisko Orlik, Sobótka</t>
  </si>
  <si>
    <t>Budynek mieszkalny, Młynów 5</t>
  </si>
  <si>
    <t>Budynek mieszkalny, Młynów 11</t>
  </si>
  <si>
    <t>Budynek OSP, budynek świetlicy, Gutów</t>
  </si>
  <si>
    <t>Budynek OSP oraz sala wiejska po remoncie, Lamki</t>
  </si>
  <si>
    <t>Budynek OSP, budynek świetlicy, Mazury</t>
  </si>
  <si>
    <t>Budynek OSP, budynek świetlicy, Cegły</t>
  </si>
  <si>
    <t>Budynek OSP, budynek świetlicy, Chruszczyny</t>
  </si>
  <si>
    <t>Budynek OSP, budynek świetlicy, Łąkociny</t>
  </si>
  <si>
    <t>Budynek OSP, budynek świetlicy, Daniszyn</t>
  </si>
  <si>
    <t>Budynek OSP, budynek świetlicy, Sadowie</t>
  </si>
  <si>
    <t>Budynek świetlicy, Olendry Smardowskie</t>
  </si>
  <si>
    <t>Budynek OSP, budynek świetlicy, Czekanów</t>
  </si>
  <si>
    <t>Budynek OSP, budynek świetlicy i sali wiejskiej, Lewków</t>
  </si>
  <si>
    <t>Sala wiejska, Lewków Osiedle</t>
  </si>
  <si>
    <t>Budynek OSP, sala wiejska, Karski</t>
  </si>
  <si>
    <t>Budynek OSP, Sobótka</t>
  </si>
  <si>
    <t>Budynek świetlicy, Radziwiłłów</t>
  </si>
  <si>
    <t>Budynek świetlicy, Górzenko</t>
  </si>
  <si>
    <t>Budynek OSP, budynek świetlicy, Biniew</t>
  </si>
  <si>
    <t>Budynek OSP, budynek świetlicy, Słaborowice</t>
  </si>
  <si>
    <t>Budynek świetlicy, Borowiec</t>
  </si>
  <si>
    <t>Budynek świetlicy, Kwiatków</t>
  </si>
  <si>
    <t>Budynek świetlicy, Szczury</t>
  </si>
  <si>
    <t>Budynek OSP, budynek świetlicy, Świeligów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</si>
  <si>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</si>
  <si>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</si>
  <si>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</si>
  <si>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</si>
  <si>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</si>
  <si>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</si>
  <si>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</si>
  <si>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</si>
  <si>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</si>
  <si>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</si>
  <si>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</si>
  <si>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</si>
  <si>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</si>
  <si>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</si>
  <si>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</si>
  <si>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</si>
  <si>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</si>
  <si>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</si>
  <si>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</si>
  <si>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</si>
  <si>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</si>
  <si>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</si>
  <si>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</si>
  <si>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</si>
  <si>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</si>
  <si>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</si>
  <si>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</si>
  <si>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</si>
  <si>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</si>
  <si>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</si>
  <si>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</si>
  <si>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</si>
  <si>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</si>
  <si>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</si>
  <si>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</si>
  <si>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</si>
  <si>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</si>
  <si>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</si>
  <si>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</si>
  <si>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</si>
  <si>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</si>
  <si>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</si>
  <si>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</si>
  <si>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</si>
  <si>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</si>
  <si>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</si>
  <si>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</si>
  <si>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</si>
  <si>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</si>
  <si>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</si>
  <si>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Sala sportowa, Gorzyce Wielkie ul. Szkolna 31</t>
  </si>
  <si>
    <t>drewniana</t>
  </si>
  <si>
    <t>drewniany</t>
  </si>
  <si>
    <t>dachówka</t>
  </si>
  <si>
    <t>betonowa</t>
  </si>
  <si>
    <t>stalowy</t>
  </si>
  <si>
    <t>- co najmniej 2 zamki wielozastawkowe w każdych drzwiach zewnętrznych,
- okratowane okna budynku (biblioteka, sekretariat),
- monitoring wewnętrzny i zewnętrzny,
- alarm tylko na miejscu</t>
  </si>
  <si>
    <t>- zgodne z przepisami o ochronie przeciwpożarowej,
- gaśnice: 5 szt.,
- hydranty zewnętrzne: 1 szt.</t>
  </si>
  <si>
    <t>- co najmniej 2 zamki wielozastawkowe w każdych drzwiach zewnętrznych,
- okratowane okna budynku (gabinet dyrektora, sekretariat),
- monitoring wewnętrzny i zewnętrzny,
- alarm tylko na miejscu</t>
  </si>
  <si>
    <t>- zgodne z przepisami o ochronie przeciwpożarowej,
- gaśnice, agregaty: 6 szt.,
- hydranty zewnętrzne: 1 szt.,
- hydranty wewnętrzne: 4 szt.</t>
  </si>
  <si>
    <t>- co najmniej 2 zamki wielozastawkowe w każdych drzwiach zewnętrznych,
- monitoring na korytarzach sali gimnastycznej</t>
  </si>
  <si>
    <t>- zgodne z przepisami o ochronie przeciwpożarowej,
- gaśnice: 4 szt.,
- hydranty zewnętrzne: 1 szt.,
- hydranty wewnętrzne: 2 szt.</t>
  </si>
  <si>
    <t>Boisko Orlik przy sali, Gorzyce Wielkie ul. Szkolna 31</t>
  </si>
  <si>
    <t>Plac zabaw</t>
  </si>
  <si>
    <t>Ogrodzenie</t>
  </si>
  <si>
    <t>Monitor</t>
  </si>
  <si>
    <t xml:space="preserve">Przełącznik 24 porty </t>
  </si>
  <si>
    <t>Komputer serwer</t>
  </si>
  <si>
    <t>Komputer ( 7 szt)</t>
  </si>
  <si>
    <t>Monitory ( 6 szt)</t>
  </si>
  <si>
    <t xml:space="preserve">Dysk zewnętrxny </t>
  </si>
  <si>
    <t>Komputer stacjonarny</t>
  </si>
  <si>
    <t>Jednostka centralna (4 szt)</t>
  </si>
  <si>
    <t>Monitory ( 4 szt)</t>
  </si>
  <si>
    <t>Procesor (2 szt)</t>
  </si>
  <si>
    <t>Płyta główna (2 szt)</t>
  </si>
  <si>
    <t>Pamięć ( 2 szt)</t>
  </si>
  <si>
    <t>Obudowa ( 2 szt)</t>
  </si>
  <si>
    <t>Płyta główna</t>
  </si>
  <si>
    <t>Procesor</t>
  </si>
  <si>
    <t xml:space="preserve">Pamięć </t>
  </si>
  <si>
    <t xml:space="preserve">Dysk twardy </t>
  </si>
  <si>
    <t>Monitor (9szt)</t>
  </si>
  <si>
    <t xml:space="preserve">Magnetowid </t>
  </si>
  <si>
    <t>Sprzęt komputerowy</t>
  </si>
  <si>
    <t xml:space="preserve">Komputer (6 szt) </t>
  </si>
  <si>
    <t xml:space="preserve">Komputer ( 2 szt) </t>
  </si>
  <si>
    <t>Monitor (4szt)</t>
  </si>
  <si>
    <t xml:space="preserve">Przełącznik 8 porty </t>
  </si>
  <si>
    <t>Monitory (11 szt)</t>
  </si>
  <si>
    <t xml:space="preserve">Serwer </t>
  </si>
  <si>
    <t>Komputer (9szt)</t>
  </si>
  <si>
    <t xml:space="preserve">Komputer </t>
  </si>
  <si>
    <t>Dysk zewnętrzny</t>
  </si>
  <si>
    <t>Rok zakupu</t>
  </si>
  <si>
    <t>Laptop HP</t>
  </si>
  <si>
    <t xml:space="preserve">Laptop TOSHIBA </t>
  </si>
  <si>
    <t>Laptop LENOVO</t>
  </si>
  <si>
    <t xml:space="preserve">Laptop </t>
  </si>
  <si>
    <t>Aparat cyfrowy</t>
  </si>
  <si>
    <t>Laptop</t>
  </si>
  <si>
    <t>Laptop ( 4 szt)</t>
  </si>
  <si>
    <t>Laptop ( 8 szt)</t>
  </si>
  <si>
    <t>Laptop (7 szt|)</t>
  </si>
  <si>
    <t xml:space="preserve">Wielofunkcyjne urzadzenie sieciowe </t>
  </si>
  <si>
    <t xml:space="preserve">Kserokopiarka </t>
  </si>
  <si>
    <t>Rzutnik</t>
  </si>
  <si>
    <t xml:space="preserve">Projektor </t>
  </si>
  <si>
    <t xml:space="preserve">Monitoring </t>
  </si>
  <si>
    <t>Podwójny zestaw mikrofonów (2 szt)</t>
  </si>
  <si>
    <t>mikser YAMAHA</t>
  </si>
  <si>
    <t>Kolumna aktywna ( 2 szt)</t>
  </si>
  <si>
    <t xml:space="preserve">Kolumna głośnikowa (2 szt) </t>
  </si>
  <si>
    <t>YAMAHA</t>
  </si>
  <si>
    <t>Telewizor  PHILIPS</t>
  </si>
  <si>
    <t>Radiomagnetofon</t>
  </si>
  <si>
    <t xml:space="preserve">Telewizor </t>
  </si>
  <si>
    <t>Skaner</t>
  </si>
  <si>
    <t>Drukarka</t>
  </si>
  <si>
    <t xml:space="preserve">Radio stereo </t>
  </si>
  <si>
    <t>DVD SONY</t>
  </si>
  <si>
    <t>Projektor Bono ST</t>
  </si>
  <si>
    <t>Projektor</t>
  </si>
  <si>
    <t>Tablica interaktywna</t>
  </si>
  <si>
    <t>Gośniki</t>
  </si>
  <si>
    <t xml:space="preserve">Drukarka </t>
  </si>
  <si>
    <t xml:space="preserve">Skaner </t>
  </si>
  <si>
    <t>Minidysk</t>
  </si>
  <si>
    <t>Telewizor</t>
  </si>
  <si>
    <t xml:space="preserve">DVD </t>
  </si>
  <si>
    <t xml:space="preserve">Radiomagnetofon ( 2 szt) </t>
  </si>
  <si>
    <t>Radioodtwarzacz</t>
  </si>
  <si>
    <t>DVD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</si>
  <si>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</si>
  <si>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</si>
  <si>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</si>
  <si>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</si>
  <si>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</si>
  <si>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</si>
  <si>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</si>
  <si>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</si>
  <si>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</si>
  <si>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</si>
  <si>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</si>
  <si>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</si>
  <si>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</si>
  <si>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</si>
  <si>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</si>
  <si>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</si>
  <si>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Laptop LENOVO (11 szt)</t>
  </si>
  <si>
    <t>- co najmniej 2 zamki wielozastawkowe w każdych drzwiach zewnętrznych,
- okratowane okna budynku,
- alarm tylko na miejscu,
- monitoring</t>
  </si>
  <si>
    <t>- gaśnice: 7 szt.,
- hydranty wewnętrzne: 2 szt.</t>
  </si>
  <si>
    <t>Oczyszczalnia ścieków</t>
  </si>
  <si>
    <t>Szambo</t>
  </si>
  <si>
    <t>Nawierzchnia</t>
  </si>
  <si>
    <t>Komputer Adax</t>
  </si>
  <si>
    <t>Kocioł grzewczy</t>
  </si>
  <si>
    <t>kosiarka spalinowa</t>
  </si>
  <si>
    <t>suporex</t>
  </si>
  <si>
    <t>Budynek szkoły wykazany przez Urząd Gminy</t>
  </si>
  <si>
    <t>Budynek szkoły i sali gimnastycznej wykazany przez Urząd Gminy</t>
  </si>
  <si>
    <t>szambo</t>
  </si>
  <si>
    <t>ogrodzenie betonowe</t>
  </si>
  <si>
    <t>plac zabaw</t>
  </si>
  <si>
    <t>- okratowane okna budynku (sala komputerowa),
- monitoring zewnętrzny,
- alarm tylko na miejscu</t>
  </si>
  <si>
    <t>- zgodne z przepisami o ochronie przeciwpożarowej,
- gaśnice: 7 szt.,
- hydranty wewnętrzne: 2 szt.</t>
  </si>
  <si>
    <t>- monitoring zewnętrzny</t>
  </si>
  <si>
    <t>- zgodne z przepisami o ochronie przeciwpożarowej,
- gaśnice: 2 szt.,
- hydranty wewnętrzne: 2 szt.</t>
  </si>
  <si>
    <t>Pracownia komputerowa</t>
  </si>
  <si>
    <t>Jednostka centralna</t>
  </si>
  <si>
    <t>Budynek przedszkola, Lewków ul. Szkolna 11a</t>
  </si>
  <si>
    <t>żelbeton</t>
  </si>
  <si>
    <t>plac zabaw, Lewków ul. Szkolna 11a</t>
  </si>
  <si>
    <t>kostka brukowa na placu zabaw i przed budynkiem przedszkola oraz ogrodzenie placu zabaw i balustrady, Lewków ul. Szkolna 11a</t>
  </si>
  <si>
    <t>- zgodne z przepisami o ochronie przeciwpożarowej,
- gaśnice:  szt.6,
- hydranty wewnętrzne:  szt.3,</t>
  </si>
  <si>
    <t>zestaw komputerowy</t>
  </si>
  <si>
    <t>telewizor</t>
  </si>
  <si>
    <t>urządzenie wielofunkcyjne</t>
  </si>
  <si>
    <t>aparat fotograficzny cyfrowy</t>
  </si>
  <si>
    <t>Budynek przedszkola, Sobótka 77</t>
  </si>
  <si>
    <t>około 1930</t>
  </si>
  <si>
    <t>Budynek Przedszkola, Sobótka 77</t>
  </si>
  <si>
    <t>- co najmniej 2 zamki wielozastawkowe w każdych drzwiach zewnętrznych,</t>
  </si>
  <si>
    <t>Komputer ADAX</t>
  </si>
  <si>
    <t>Monitor LCD 17</t>
  </si>
  <si>
    <t>Zbiory muzealne - kroniki 8 woluminów</t>
  </si>
  <si>
    <t>żelbetowy</t>
  </si>
  <si>
    <t>Budynek wielofunkcyjny, Borowiec 16</t>
  </si>
  <si>
    <t>Budynek oświatowy z dobudówką, Biniew 25</t>
  </si>
  <si>
    <t>Budynek gospodarczy-skład opału, Biniew 25</t>
  </si>
  <si>
    <t>- zgodne z przepisami o ochronie przeciwpożarowej,
- urządzenie sygnalizujące powstanie pożaru uruchamiane ręcznie
- gaśnice:  szt.4,
- hydranty zewnętrzne:  szt.1,
- hydranty wewnętrzne:  szt.1,</t>
  </si>
  <si>
    <t xml:space="preserve">- co najmniej 2 zamki wielozastawkowe w każdych drzwiach zewnętrznych,
- okratowane okno w sali komputerowej na piętrze,
- alarm tylko na miejscu,
</t>
  </si>
  <si>
    <t>- zgodne z przepisami o ochronie przeciwpożarowej,
- gaśnice:  szt.1,</t>
  </si>
  <si>
    <t>Komputer pentK6</t>
  </si>
  <si>
    <t>Głośniki</t>
  </si>
  <si>
    <t>Komputer pent</t>
  </si>
  <si>
    <t>Monitor CRT 17</t>
  </si>
  <si>
    <t>Router Linksys Wag</t>
  </si>
  <si>
    <t>Urządzenie wielofunkcyjne</t>
  </si>
  <si>
    <t>beton</t>
  </si>
  <si>
    <t>Ogrodzenie, Czekanów</t>
  </si>
  <si>
    <t>Boisko, Czekanów</t>
  </si>
  <si>
    <t>urządzenie wielofunkcyjne HP</t>
  </si>
  <si>
    <t>laminator</t>
  </si>
  <si>
    <t>telefon stacjonarny, przenośny</t>
  </si>
  <si>
    <t xml:space="preserve">magnetowid </t>
  </si>
  <si>
    <t>radiomagnetofon</t>
  </si>
  <si>
    <t>odtwarzacz DVD</t>
  </si>
  <si>
    <t>laptop</t>
  </si>
  <si>
    <t>aparat cyfrowy Sony</t>
  </si>
  <si>
    <t>płyty kanałowe</t>
  </si>
  <si>
    <t>płyty korytkowe ocieplone styropianem</t>
  </si>
  <si>
    <t>Budynek przedszkola, Daniszyn 127b</t>
  </si>
  <si>
    <t>Ogrodzenie, Daniszyn 127b</t>
  </si>
  <si>
    <t>Ogród przedszkolny, Daniszyn 127 b</t>
  </si>
  <si>
    <t>- zgodne z przepisami o ochronie przeciwpożarowej,
- gaśnice:  szt.2,</t>
  </si>
  <si>
    <t>Monitor LCD Samsung</t>
  </si>
  <si>
    <t>magnetofon Samsung</t>
  </si>
  <si>
    <t xml:space="preserve">laptop HP </t>
  </si>
  <si>
    <t>aparat cyfrowy SONY</t>
  </si>
  <si>
    <t xml:space="preserve">aparat cyfrowy Samsung </t>
  </si>
  <si>
    <t>projektor AVATEK</t>
  </si>
  <si>
    <t>- zgodne z przepisami o ochronie przeciwpożarowej,
- gaśnice:  szt.4,
- hydranty wewnętrzne:  szt.1,</t>
  </si>
  <si>
    <t>kserokopiarka</t>
  </si>
  <si>
    <t>- co najmniej 2 zamki wielozastawkowe w każdych drzwiach zewnętrznych,
- okratowane okna budynku (sekretariat, gabinet dyektora, gabinet logopedy),
- alarm tylko na miejscu</t>
  </si>
  <si>
    <t>- zgodne z przepisami o ochronie przeciwpożarowej,
- gaśnice: 12 szt.,
- hydranty wewnętrzne: 4 szt.</t>
  </si>
  <si>
    <t>boisko asfaltowe</t>
  </si>
  <si>
    <t>ogrodzenie terenu szkolnego</t>
  </si>
  <si>
    <t>Kocioł CO Stasiak</t>
  </si>
  <si>
    <t>maszyna myjąca ICM-18E NEW</t>
  </si>
  <si>
    <t xml:space="preserve">Zestaw komputerowy PC </t>
  </si>
  <si>
    <t>Zestaw komputerowy – 2035,00 zł, 4 szt</t>
  </si>
  <si>
    <t>Monitor ASUS</t>
  </si>
  <si>
    <t>Monitor LG – 789,66 zł, 11 szt</t>
  </si>
  <si>
    <t>Projektor ACER</t>
  </si>
  <si>
    <t>Projektor BENQ MX 503</t>
  </si>
  <si>
    <t>Projektor VIVITEK</t>
  </si>
  <si>
    <t>Projektor NEC</t>
  </si>
  <si>
    <t>tablica interaktywna MYBOARD 84</t>
  </si>
  <si>
    <t>Urządzenie wielofunkcyjne – drukarka</t>
  </si>
  <si>
    <t>Urządzenie wielofunkcyjne LEXMARK</t>
  </si>
  <si>
    <t>Drukarka HP LaserJet</t>
  </si>
  <si>
    <t>Odtwarzacz DVD</t>
  </si>
  <si>
    <t>Telewizor SAMSUNG</t>
  </si>
  <si>
    <t>Radioodtwarzacz PHILIPS</t>
  </si>
  <si>
    <t>Wieża SONY</t>
  </si>
  <si>
    <t>Odtwarzacz PHILIPS</t>
  </si>
  <si>
    <t xml:space="preserve">Zestaw nagłaśniający do tablicy AMP-32 </t>
  </si>
  <si>
    <t xml:space="preserve">Laptop ASUS </t>
  </si>
  <si>
    <t>Laptop ASUS</t>
  </si>
  <si>
    <t>Laptop DELL</t>
  </si>
  <si>
    <t>Budynek szkoły podstawowej, Daniszyn 35</t>
  </si>
  <si>
    <t>- co najmniej 2 zamki wielozastawkowe w każdych drzwiach zewnętrznych</t>
  </si>
  <si>
    <t>- co najmniej 2 zamki wielozastawkowe w każdych drzwiach zewnętrznych,
- alarm tylko na miejscu</t>
  </si>
  <si>
    <t>wiata</t>
  </si>
  <si>
    <t>teren zielony</t>
  </si>
  <si>
    <t>ogrodzenie</t>
  </si>
  <si>
    <t>parking</t>
  </si>
  <si>
    <t>Monitor Actino (1)</t>
  </si>
  <si>
    <t>Drukarka Brother (1)</t>
  </si>
  <si>
    <t>Monitor LGL1753S-SF (11)</t>
  </si>
  <si>
    <t>Komputer ADAX (10)</t>
  </si>
  <si>
    <t>Avtek, ekran ścienny (2)</t>
  </si>
  <si>
    <t>Zestwa głośniki, ekran (3)</t>
  </si>
  <si>
    <t>Drukarka HP 960 c</t>
  </si>
  <si>
    <t>Zestaw komputerowy Celeron (5)</t>
  </si>
  <si>
    <t>Aparat fotograficzny 1</t>
  </si>
  <si>
    <t>Projektor 1</t>
  </si>
  <si>
    <t>Scaner HP 1</t>
  </si>
  <si>
    <t>Notebook ASUS 1</t>
  </si>
  <si>
    <t>Laptop Lenovo  1</t>
  </si>
  <si>
    <t>Notebook HP 1</t>
  </si>
  <si>
    <t>Zestaw komputerowy Wind 7 (1)</t>
  </si>
  <si>
    <t>Zestaw projektor, ekran, głośniki 1</t>
  </si>
  <si>
    <t>Dysk twardy ADATA 1</t>
  </si>
  <si>
    <t>Zestaw komputerowy  1</t>
  </si>
  <si>
    <t>Kolumny (2)</t>
  </si>
  <si>
    <t xml:space="preserve">Mikser </t>
  </si>
  <si>
    <t>Mikrofon bezprzewodowy 1</t>
  </si>
  <si>
    <t>Powermikser</t>
  </si>
  <si>
    <t>Przewód (2)</t>
  </si>
  <si>
    <t>Telewizor Trilux</t>
  </si>
  <si>
    <t>Telewizor LCD Toshiba</t>
  </si>
  <si>
    <t>Radiomagnetofon (1)</t>
  </si>
  <si>
    <t>Radiomagnetofon CD (1)</t>
  </si>
  <si>
    <t>Radio Bombox</t>
  </si>
  <si>
    <t>DVD player</t>
  </si>
  <si>
    <t>Radio RMELTRA (2)</t>
  </si>
  <si>
    <t>Radio PHILIPS</t>
  </si>
  <si>
    <t>winda</t>
  </si>
  <si>
    <t>kotły CO</t>
  </si>
  <si>
    <t>Budynek szkoły podstawowej, Szczury 38</t>
  </si>
  <si>
    <t>murowane</t>
  </si>
  <si>
    <t>- zgodne z przepisami o ochronie przeciwpożarowej,
- urządzenie sygnalizujące powstanie pożaru,
- gaśnice: 7 szt.,
- hydranty zewnętrzne: 1 szt.</t>
  </si>
  <si>
    <t>boks do żużlu</t>
  </si>
  <si>
    <t>ogrodzenie z siatki</t>
  </si>
  <si>
    <t xml:space="preserve">zestaw komputerowy </t>
  </si>
  <si>
    <t xml:space="preserve">komputery </t>
  </si>
  <si>
    <t>2007-2015</t>
  </si>
  <si>
    <t>laptop ASUS</t>
  </si>
  <si>
    <t>tablet ASUS MEMO</t>
  </si>
  <si>
    <t>laptop NOTE 610</t>
  </si>
  <si>
    <t>kserokopiarka SHARP</t>
  </si>
  <si>
    <t>drukarka HP 920</t>
  </si>
  <si>
    <t>drularka LEXMARK</t>
  </si>
  <si>
    <t>Drukarka  HP 1018</t>
  </si>
  <si>
    <t xml:space="preserve">kserokopiarka SHARP </t>
  </si>
  <si>
    <t>drukarka HP Deskjet</t>
  </si>
  <si>
    <t>aparat telef.bezprzew</t>
  </si>
  <si>
    <t>urządzenie alarmowe wewnętrzne</t>
  </si>
  <si>
    <t>Projektor HD + ekran i statyw</t>
  </si>
  <si>
    <t>Projektor multimedialny</t>
  </si>
  <si>
    <t>tablica interaktywna</t>
  </si>
  <si>
    <t>kolumna TONSIL</t>
  </si>
  <si>
    <t>mikrofon bezprzewod.</t>
  </si>
  <si>
    <t>mikrofon bezprzewod</t>
  </si>
  <si>
    <t>Jednostka nie posiada sprzetu elektronicznego</t>
  </si>
  <si>
    <t>drewno</t>
  </si>
  <si>
    <t>Sala gimnastyczna z zapleczem socjalnym wykaza na przez UG</t>
  </si>
  <si>
    <t>Sala Gimnastyczna Wtórek</t>
  </si>
  <si>
    <t>Boisko Orlik Wysocko Wielkie</t>
  </si>
  <si>
    <t>Sala gimnastyczna z Biblioteką, Daniszyn</t>
  </si>
  <si>
    <t>Świetlica wiejska Nowe Kamienice</t>
  </si>
  <si>
    <t>Świetlica wiejska Wtórek</t>
  </si>
  <si>
    <t>Budynek przeznaczony na siedzibę Gminy, ul. Gimnazjalna 5, Ostrów Wielkopolski</t>
  </si>
  <si>
    <t>Sala świetlicowa - lokal w budynku mieszkalnym, Chruszczyny 12</t>
  </si>
  <si>
    <t>1953, remont w 1999</t>
  </si>
  <si>
    <t>Publiczne Przedszkole im. M. Konopnickiej w Gorzycach Wielkich</t>
  </si>
  <si>
    <t>Budynek Przedszkola Biniew 25</t>
  </si>
  <si>
    <t>6. Szkoła Podstawowa w Daniszynie</t>
  </si>
  <si>
    <t>7. Szkoła Podstawowa im. Józefa Lipskiego w Szczurach</t>
  </si>
  <si>
    <t>8. Zespół Szkolno-Przedszkolny w Topoli Małej</t>
  </si>
  <si>
    <t>9. Zespół Szkolno-Przedszkolny we Wtórku</t>
  </si>
  <si>
    <t>10. Publiczne Przedszkole w Biniewie</t>
  </si>
  <si>
    <t>11. Publiczne Przedszkole w Borowcu</t>
  </si>
  <si>
    <t>12. Publiczne Przedszkole w Czekanowie</t>
  </si>
  <si>
    <t>13. Publiczne Przedszkole w Daniszynie</t>
  </si>
  <si>
    <t>14. Publiczne Przedszkole im. Marii Konopnickiej w Gorzycach Wielkich</t>
  </si>
  <si>
    <t>15. Publiczne Przedszkole „Wróbelka Elemelka" w  Lamkach</t>
  </si>
  <si>
    <t>16. Publiczne Przedszkole w Lewkowie</t>
  </si>
  <si>
    <t>17. Publiczne Przedszkole w Sobótce</t>
  </si>
  <si>
    <t>Budynek po szkole podstawowej, Gutów 12, 4 mieszkania komunalne</t>
  </si>
  <si>
    <t>Lokal mieszkalny w kamienicy, Gutów 34 m. 4</t>
  </si>
  <si>
    <t>Budynek mieszkalny, Gorzyce Wielkie ul. Piaskowa 5 - 3 mieszkania</t>
  </si>
  <si>
    <t>Budynek mieszkalny, Gorzyce Wielkie ul. Piaskowa 6 - 5 mieszkań</t>
  </si>
  <si>
    <t>Budynek mieszkalny, Gorzyce Wielkie ul. Piaskowa 8 - 3 mieszania</t>
  </si>
  <si>
    <t xml:space="preserve">Budynek mieszkalny Karski ul. Środkowa 21 - 2 mieszkania </t>
  </si>
  <si>
    <t>Budynek mieszkalny, Lewków pl. Floriana 9- 3 mieszkania</t>
  </si>
  <si>
    <t>Lokal mieszkalny, Lewków pl. Floriana 2/8</t>
  </si>
  <si>
    <t>Budynek mieszkalny, Radziwiłłów 1, 63-400 Ostrów Wlkp.  - 4 mieszkanai</t>
  </si>
  <si>
    <t>Lokal mieszkalny Radziwiłłów 3/3</t>
  </si>
  <si>
    <t>Lokal mieszkalny Radziwiłłów 4/6</t>
  </si>
  <si>
    <t>Budynek mieszkalny, Lamki Zalesie 6 - 9 mieszkań</t>
  </si>
  <si>
    <t>Budynek mieszkalny, Wysocko Wielkie ul. Parkowa 2 - 8 mieszkań</t>
  </si>
  <si>
    <t>Budynek mieszkalny, Wtórek ul. Szkolna 11a - 4 mieszkania</t>
  </si>
  <si>
    <t>Budynek mieszkalny, Sobótka 123 - 6 mieszkań</t>
  </si>
  <si>
    <t>Budynek mieszkalny, Szczury 27 - 2 mieszkania</t>
  </si>
  <si>
    <t xml:space="preserve">Budynek po szkole podstawowej, Sadowie 2  - 2 mieszkania </t>
  </si>
  <si>
    <t>LOKAL MIESZKALNY Sobótka 73/5</t>
  </si>
  <si>
    <t>LOKAL MIESZKALNY Szczury 10/3</t>
  </si>
  <si>
    <t>około 1935</t>
  </si>
  <si>
    <t>około 1860</t>
  </si>
  <si>
    <t>2002+2010</t>
  </si>
  <si>
    <t>1968+2013</t>
  </si>
  <si>
    <t>XIX/XX</t>
  </si>
  <si>
    <t>XIX</t>
  </si>
  <si>
    <t>1884+2000</t>
  </si>
  <si>
    <t>1905+2012</t>
  </si>
  <si>
    <t>około 1920</t>
  </si>
  <si>
    <t>około 1910</t>
  </si>
  <si>
    <t>około 1900</t>
  </si>
  <si>
    <t>około 1912</t>
  </si>
  <si>
    <t>około 1946</t>
  </si>
  <si>
    <t>XX</t>
  </si>
  <si>
    <t>XVIII</t>
  </si>
  <si>
    <t>XX i 2014</t>
  </si>
  <si>
    <t>1924+2013</t>
  </si>
  <si>
    <t>1968+2010</t>
  </si>
  <si>
    <t>około 1965+2013</t>
  </si>
  <si>
    <t>około 1850</t>
  </si>
  <si>
    <t>około 1960</t>
  </si>
  <si>
    <t>1980+2014</t>
  </si>
  <si>
    <t>blok</t>
  </si>
  <si>
    <t>pustak żwirowy</t>
  </si>
  <si>
    <t>pustaki</t>
  </si>
  <si>
    <t>pustak+cegła</t>
  </si>
  <si>
    <t>pustak</t>
  </si>
  <si>
    <t>płyta</t>
  </si>
  <si>
    <t>cegła+pustak</t>
  </si>
  <si>
    <t>cegła+beton</t>
  </si>
  <si>
    <t>drewno+beton</t>
  </si>
  <si>
    <t>drewno+żelbeton</t>
  </si>
  <si>
    <t>żelbeton+drewno</t>
  </si>
  <si>
    <t>beton+drewno</t>
  </si>
  <si>
    <t>betonowy</t>
  </si>
  <si>
    <t>stalowe+beton</t>
  </si>
  <si>
    <t>stal</t>
  </si>
  <si>
    <t>stał+żelbeton</t>
  </si>
  <si>
    <t>dachówka+papa</t>
  </si>
  <si>
    <t>blachodachówka</t>
  </si>
  <si>
    <t>płyta wastwowa</t>
  </si>
  <si>
    <t>blachodachówka+papa</t>
  </si>
  <si>
    <t>blachodawchówka</t>
  </si>
  <si>
    <t>papa+blachodachówka</t>
  </si>
  <si>
    <t>papa+dachówka</t>
  </si>
  <si>
    <t xml:space="preserve">                          </t>
  </si>
  <si>
    <t>azbest</t>
  </si>
  <si>
    <t>1947+2013</t>
  </si>
  <si>
    <t>płyta azbestowa</t>
  </si>
  <si>
    <t>1954+2013</t>
  </si>
  <si>
    <t>pustaki ceramiczne</t>
  </si>
  <si>
    <t xml:space="preserve">Komputer HP stacjonarny </t>
  </si>
  <si>
    <t xml:space="preserve">Zmywarka STALGAST </t>
  </si>
  <si>
    <t xml:space="preserve">Radioodtwarzacz Phipips </t>
  </si>
  <si>
    <t>projektor NEC</t>
  </si>
  <si>
    <t>komputer Lenovo</t>
  </si>
  <si>
    <t>komputer Dell</t>
  </si>
  <si>
    <t>zestaw nagłaśniający</t>
  </si>
  <si>
    <t xml:space="preserve">      102 508,39 zł.</t>
  </si>
  <si>
    <t xml:space="preserve">Laptop Lenowo </t>
  </si>
  <si>
    <t>Aparat SONY</t>
  </si>
  <si>
    <t>Zestaw komputerowy HP(10)</t>
  </si>
  <si>
    <t>Lenowo Monitor(10)</t>
  </si>
  <si>
    <t>Szkoła Podstawowa w Lewkowie</t>
  </si>
  <si>
    <t>5. Szkoła Podstawowa im. Ludwika Szymoniaka w Sobótce</t>
  </si>
  <si>
    <t>Szkoła Podstawowa im. Ludwika Szymoniaka w Sobótce</t>
  </si>
  <si>
    <t>Szkoła Podstawowa w Lamkach</t>
  </si>
  <si>
    <t>Zestaw komputerowy Lenovo (6 sztuk)</t>
  </si>
  <si>
    <t>Monitor Avtek</t>
  </si>
  <si>
    <t>Komputer mobilny</t>
  </si>
  <si>
    <t>Tablica interaktywna + projektor</t>
  </si>
  <si>
    <t>Projektor EPSON</t>
  </si>
  <si>
    <t>Komputery 12 sztuk</t>
  </si>
  <si>
    <t>Tablica interaktywna My BOARD</t>
  </si>
  <si>
    <t>Zestaw interaktywny</t>
  </si>
  <si>
    <t>Monitor interaktywny</t>
  </si>
  <si>
    <t>Rejestrator kamer</t>
  </si>
  <si>
    <t>Kserokopiarka</t>
  </si>
  <si>
    <t>101.</t>
  </si>
  <si>
    <t>102.</t>
  </si>
  <si>
    <t>103.</t>
  </si>
  <si>
    <t>104.</t>
  </si>
  <si>
    <t>105.</t>
  </si>
  <si>
    <t>Pomieszczenie gospodarcze Lamki</t>
  </si>
  <si>
    <t>Budynek mieszkalny Kwiatków 34 - 3 mieszkania - pałac</t>
  </si>
  <si>
    <t>Budynek gospodarczy Franklinów</t>
  </si>
  <si>
    <t>Budynek gospodarczy Franklinów - wiata</t>
  </si>
  <si>
    <t>Bubynek gospodarczy Lamki</t>
  </si>
  <si>
    <t>Osłona Lamki</t>
  </si>
  <si>
    <t>Bubynek gospodarczy Lamki 118</t>
  </si>
  <si>
    <t>Budynek gospodarczy Łąkociny</t>
  </si>
  <si>
    <t>Budynek gospodarczy Słaborowice</t>
  </si>
  <si>
    <t>Budynek gospodarczy Szczury</t>
  </si>
  <si>
    <t>Budynek gospodarczy Lewków</t>
  </si>
  <si>
    <t>Budynek mieszklany Kraski 33</t>
  </si>
  <si>
    <t>Remiza OSP Wysocko Wielkie</t>
  </si>
  <si>
    <t>Remiza OSP Wtórek</t>
  </si>
  <si>
    <t>Biblioteka Gorzyce Wielkie</t>
  </si>
  <si>
    <t>Budynek mieszkalny Sadowie - Kontener</t>
  </si>
  <si>
    <t>Budynek gospodarczy Sobótka</t>
  </si>
  <si>
    <t>Budynek mieszkalny, Gorzyce Wielkie  - nauczyciele</t>
  </si>
  <si>
    <t>Remiza OSP Lewków pl. Floriana 4</t>
  </si>
  <si>
    <t>Budynek WC Słaborowice</t>
  </si>
  <si>
    <t>Budynek gospodarczy Daniszyn</t>
  </si>
  <si>
    <t>Łącznik Urząd Gminy</t>
  </si>
  <si>
    <t>Budynek gospodarczy - Wiata Kołątajew</t>
  </si>
  <si>
    <t>Budynek gospodarczy Sadowie</t>
  </si>
  <si>
    <t>Budynek gospodarczy Chruszczyny</t>
  </si>
  <si>
    <t>Budynek gospodarczy Gutów</t>
  </si>
  <si>
    <t>Budynek gospodarczy Michałków</t>
  </si>
  <si>
    <t>Remiza OSP Daniszyn</t>
  </si>
  <si>
    <t>Budynek przedszkola Gorzyce Wielkie</t>
  </si>
  <si>
    <t>Budynek gosp. Biniew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</si>
  <si>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</si>
  <si>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</si>
  <si>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</si>
  <si>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</si>
  <si>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</si>
  <si>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</si>
  <si>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</si>
  <si>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</si>
  <si>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</si>
  <si>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</si>
  <si>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</si>
  <si>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</si>
  <si>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</si>
  <si>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</si>
  <si>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</si>
  <si>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</si>
  <si>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</si>
  <si>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</si>
  <si>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</si>
  <si>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 xml:space="preserve">telewizor </t>
  </si>
  <si>
    <t>telewizor - 2 szt.</t>
  </si>
  <si>
    <t xml:space="preserve">                          4.498.00zł</t>
  </si>
  <si>
    <t>Sprzęt nagłaśniający</t>
  </si>
  <si>
    <t xml:space="preserve">                            2 563.00zł</t>
  </si>
  <si>
    <t>Ekran multimedialny</t>
  </si>
  <si>
    <t>Budynek Szkoły Podstawowej   i Przedszkola, Lamki 131</t>
  </si>
  <si>
    <t>Budynek Szkoły Podstawowej,    Sobótka 72</t>
  </si>
  <si>
    <t>Sala gimnasyczna przy SP w Sobótce</t>
  </si>
  <si>
    <t xml:space="preserve">Budynek Sali gimnastycznej  Szkoły Podstawowej, Lewków </t>
  </si>
  <si>
    <t>Budynek Szkoły Podstawowej, Lewków ul. Szkolna 6</t>
  </si>
  <si>
    <t>Budynek Zespołu Szkolno-Przeszkolnego, Franklinów 43</t>
  </si>
  <si>
    <t>Budynek Zespołu Szkolno-Przedszkolnego, Słaborowice 8</t>
  </si>
  <si>
    <t>Budynek Zespołu Szkolno-Przedszkolengo wraz z blokiem żywieniowym i przedszkolem, Wtórek, ul. Szkolna 12</t>
  </si>
  <si>
    <t>Budynek Zespołu Szkolno-Przedszkolnego, Wysocko Wielkie       ul. Sadowska 2</t>
  </si>
  <si>
    <t>BudynekZespołu Szkolno-Przedszkolengo, Topola Mała ul. Szkolna 115</t>
  </si>
  <si>
    <t xml:space="preserve">Budynek Urzędu Gminy        Al. Powstańców Wielkopolskich 12                63-400 Ostrów Wielkopolski </t>
  </si>
  <si>
    <t xml:space="preserve">Serwer w Urzędzie Gminy </t>
  </si>
  <si>
    <t xml:space="preserve">Sprzęt elektroniczny przenośny w Urzędzie Gminy </t>
  </si>
  <si>
    <t xml:space="preserve">Drukarki, urządzenia wielofunkcyjne, skanery, itp.                         w Urzędzie Gminy </t>
  </si>
  <si>
    <t xml:space="preserve">5. </t>
  </si>
  <si>
    <t>komputery stacjonarne 6 szt.</t>
  </si>
  <si>
    <t>komputery stacjonarne 11 szt.</t>
  </si>
  <si>
    <t>komputery stacjonarne 1 szt.</t>
  </si>
  <si>
    <t>komputery stacjonarne 4 szt.</t>
  </si>
  <si>
    <t>laptop 1 szt.</t>
  </si>
  <si>
    <t xml:space="preserve">laptop 10 szt. </t>
  </si>
  <si>
    <t xml:space="preserve">laptop 2 szt. </t>
  </si>
  <si>
    <t xml:space="preserve">kopiarka RICOH </t>
  </si>
  <si>
    <t>2012-2016</t>
  </si>
  <si>
    <t>tablice interaktywne 6 szt.</t>
  </si>
  <si>
    <t>projektory 6 szt.</t>
  </si>
  <si>
    <t>4.Szkoła Podstawowa im. Wojciecha Lipskiego w Lewkowie</t>
  </si>
  <si>
    <t>3.Szkoła Podstawowa im. Jana Pawła II w Lamkach</t>
  </si>
  <si>
    <t xml:space="preserve">Drukarki </t>
  </si>
  <si>
    <t xml:space="preserve">Sprzęt elektroniczny komputerowy </t>
  </si>
  <si>
    <t xml:space="preserve">komputer </t>
  </si>
  <si>
    <t>Monitor interaktywny z komputerem</t>
  </si>
  <si>
    <t xml:space="preserve">urządzenie wielofunkcyjne RICOH </t>
  </si>
  <si>
    <t xml:space="preserve">Zestaw nagłaśniający z mikrofonem </t>
  </si>
  <si>
    <t xml:space="preserve">drukarka </t>
  </si>
  <si>
    <t>telewizor LG</t>
  </si>
  <si>
    <t>- gaśnice: 6 szt.,
- hydranty wewnętrzne: 2 szt.</t>
  </si>
  <si>
    <t>Telewizor LED MANTA</t>
  </si>
  <si>
    <t>2. Szkoła Podstawowa im. Ignacego Ulatowskiego w Gorzycach Wielkich</t>
  </si>
  <si>
    <t xml:space="preserve">Gloclever CINEO rzutnik </t>
  </si>
  <si>
    <t xml:space="preserve">Głośnik z mikrofonem </t>
  </si>
  <si>
    <t>Notebook S Lenovo 310</t>
  </si>
  <si>
    <t>Budynek Szkoły Podstawowej                  Gorzyce Wielkie, ul. Szkolna 31</t>
  </si>
  <si>
    <t>Budynek Szkoły Podstawowej, Gorzyce Wielkie ul. Szkolna 31</t>
  </si>
  <si>
    <t>Budynek Szkoły Podstawowej, Lamki 131</t>
  </si>
  <si>
    <t>- zgodne z przepisami o ochronie przeciwpożarowej,
- gaśnice: 9 szt.,
- hydranty zewnętrzne: 1 szt.,
- hydranty wewnętrzne: 7 szt.</t>
  </si>
  <si>
    <t>- drzwi zewnętrzne główne - 2 zamki wielozastawkowe 
- drzwi zewnętrzne rozsuwane zamykane na elektromagnes</t>
  </si>
  <si>
    <t>Budynek Szkoły Podstawowej w Lewkowie, ul. Szkolna 6</t>
  </si>
  <si>
    <t>- zgodne z przepisami o ochronie przeciwpożarowej,
- gaśnice: 18 szt.,
- hydranty zewnętrzne: 1 szt.,
- hydranty wewnętrzne: 4 szt.</t>
  </si>
  <si>
    <t>- 2 zamki wielozastawkowe w drzwiach zewnętrznych,
- okratowane okna w 2 salach komputerowych,
- alarm wewnętrzny z wyjściem zewnętrznym</t>
  </si>
  <si>
    <t>- zgodne z przepisami o ochronie przeciwpożarowej,
- gaśnice: 8 szt.,
- hydranty zewnętrzne: 1 szt.,
- hydranty wewnętrzne: 2 szt.</t>
  </si>
  <si>
    <t>- zgodne z przepisami o ochronie przeciwpożarowej,
- gaśnice:  szt.3,                                    - hydrant wewnętrzny szt. 1</t>
  </si>
  <si>
    <t>Budynek przedszkolny, Gorzyce Wielkie ul. Piaskowa 3</t>
  </si>
  <si>
    <t xml:space="preserve">- 2 zamki wielozastawkowe w każdych drzwiach zewnętrznych,
- alarm 
</t>
  </si>
  <si>
    <t>Budynek Przedszkola, Lamki 131</t>
  </si>
  <si>
    <t>Budynek przedszkola, Lewków         ul. Szkolna 11a</t>
  </si>
  <si>
    <t xml:space="preserve">- zgodne z przepisami o ochronie przeciwpożarowej,
- gaśnice,  szt.3,
</t>
  </si>
  <si>
    <t xml:space="preserve">- zgodne z przepisami o ochronie przeciwpożarowej,
- gaśnice:  8  szt.,
</t>
  </si>
  <si>
    <t>- drzwi zewnętrzne rozsuwane zamyka ne elektrycznie na 2 zamki
- system alarmujący służby z całodobową ochroną,                                                   - monitoring na zewnątrz i wewnątrz</t>
  </si>
  <si>
    <t>Laptop DELL 6 szt.</t>
  </si>
  <si>
    <t>laptop ASUS 3 szt.</t>
  </si>
  <si>
    <t>Wieża PHILIPS 4 szt.</t>
  </si>
  <si>
    <t>Komputery 15 szt.</t>
  </si>
  <si>
    <t>Telefony komórkowe SAMSUNG GALAXY S9 i S9+                   w Urzędzie Gminy  szt. 3</t>
  </si>
  <si>
    <t>- zgodne z przepisami o ochronie przeciwpożarowej,
- urządzenie sygnalizujące powstanie pożaru uruchamiane ręcznie,
- gaśnice:  szt.4,
- hydranty wewnętrzne:  szt.1,</t>
  </si>
  <si>
    <t xml:space="preserve"> </t>
  </si>
  <si>
    <t>Szkoła Podstawowa w Gorzycach Wielkich</t>
  </si>
  <si>
    <t>Biblioteka Sobótka - budynek komunalny wraz z budykiem mieszkalnym, Sobótka 68 - 6 mieszkań</t>
  </si>
  <si>
    <t>Świetlica Lewkowiec wraz zbudynkiem mieszkalnym, Lewkowiec 11 - 2 mieszkania</t>
  </si>
  <si>
    <t>Budynek sali wiejskiej, Kołłątajew</t>
  </si>
  <si>
    <t>Budynek mieszkalny, Słaborowice 8 -   3 mieszkania</t>
  </si>
  <si>
    <t>Budynek przedszkola Czekanów</t>
  </si>
  <si>
    <t xml:space="preserve">Budynek Zespołu Szkolno-Przedszkolnego wraz z budynkiem mieszkalnym,  Łąkociny ul. Szkolna 14 </t>
  </si>
  <si>
    <t xml:space="preserve">Budynek Szkoły Podstawowej w Gorzycach Wielkich, ul. Szkolna 31 </t>
  </si>
  <si>
    <t>Budynek Szkoły Podstawowej w Gorzycach Wielkich, ul. Szkolna 31</t>
  </si>
  <si>
    <t>Sala Sportowa w Gorzycach Wielkich, ul. Szkolna 31</t>
  </si>
  <si>
    <t>Budynek Szkoły Podstawowej, Sobótka 72</t>
  </si>
  <si>
    <t>Budynek Szkoły Podstawowej, Daniszyn 35</t>
  </si>
  <si>
    <t>Budynek Szkoły Podstawowej, Szczury 38</t>
  </si>
  <si>
    <t>Budynek Zespołu Szkolno-Przedszkolnego, Topola Mała ul. Szkolna 115</t>
  </si>
  <si>
    <t>Sala Sportowa w Topola Mała,         ul. Szkolna 115</t>
  </si>
  <si>
    <t>Budynek Zespołu Szkolno-Przedszkolnego wraz z blokiem żywieniowym i przedszkolem, Wtórek ul. Szkolna 12</t>
  </si>
  <si>
    <t xml:space="preserve">URZĄD GMINY OSTRÓW WIELKOPOLSKI </t>
  </si>
  <si>
    <t>Nr rej.</t>
  </si>
  <si>
    <t>Marka</t>
  </si>
  <si>
    <t>Typ, model</t>
  </si>
  <si>
    <t>Rodzaj</t>
  </si>
  <si>
    <t>Pojemność</t>
  </si>
  <si>
    <t>Ładowność</t>
  </si>
  <si>
    <t>Liczba miejsc</t>
  </si>
  <si>
    <t xml:space="preserve">Rok prod. </t>
  </si>
  <si>
    <t>Nr nadwozia</t>
  </si>
  <si>
    <t>Aktualna suma AC</t>
  </si>
  <si>
    <t>Użytkownik</t>
  </si>
  <si>
    <t>Zakres ubezpieczenia</t>
  </si>
  <si>
    <t>Koniec ubezpieczenia</t>
  </si>
  <si>
    <t>POS G654</t>
  </si>
  <si>
    <t xml:space="preserve"> FS LUBLIN</t>
  </si>
  <si>
    <t>A07</t>
  </si>
  <si>
    <t>sam. specjalny</t>
  </si>
  <si>
    <t xml:space="preserve"> SUL332211V0025495</t>
  </si>
  <si>
    <t>Biniew</t>
  </si>
  <si>
    <t>OC, NNW</t>
  </si>
  <si>
    <t>POS 25323</t>
  </si>
  <si>
    <t>OPEL</t>
  </si>
  <si>
    <t>VIVARO</t>
  </si>
  <si>
    <t>W0LJ7ACA63V634777</t>
  </si>
  <si>
    <t>Borowiec</t>
  </si>
  <si>
    <t>POS 5U44</t>
  </si>
  <si>
    <t xml:space="preserve">FIAT </t>
  </si>
  <si>
    <t>DUCATO</t>
  </si>
  <si>
    <t>ZFA23000006066987</t>
  </si>
  <si>
    <t>Cegły</t>
  </si>
  <si>
    <t>POS 59L3</t>
  </si>
  <si>
    <t>OPEL VIVARO</t>
  </si>
  <si>
    <t>W0LF7BDB65V609732</t>
  </si>
  <si>
    <t>Chruszczyny</t>
  </si>
  <si>
    <t>POS 36823</t>
  </si>
  <si>
    <t xml:space="preserve">STEYR </t>
  </si>
  <si>
    <t>L32</t>
  </si>
  <si>
    <t>Czekanów</t>
  </si>
  <si>
    <t>KZD 5308</t>
  </si>
  <si>
    <t xml:space="preserve">STAR </t>
  </si>
  <si>
    <t>Daniszyn</t>
  </si>
  <si>
    <t>POS 54671</t>
  </si>
  <si>
    <t>FORD TRANSIT</t>
  </si>
  <si>
    <t xml:space="preserve"> WF0EXXTTGEHC53230</t>
  </si>
  <si>
    <t>OC,AC,NNW</t>
  </si>
  <si>
    <t>POS 70FV</t>
  </si>
  <si>
    <t>JELCZ</t>
  </si>
  <si>
    <t>Gorzyce Wielkie</t>
  </si>
  <si>
    <t>POS 85SJ</t>
  </si>
  <si>
    <t xml:space="preserve"> FS LUBLIN </t>
  </si>
  <si>
    <t>ŻUK</t>
  </si>
  <si>
    <t>SUL007212JV0584974</t>
  </si>
  <si>
    <t>Karski</t>
  </si>
  <si>
    <t>POS 69W6</t>
  </si>
  <si>
    <t>STAR</t>
  </si>
  <si>
    <t>Kwiatków</t>
  </si>
  <si>
    <t>POS 34665</t>
  </si>
  <si>
    <t xml:space="preserve">OPEL </t>
  </si>
  <si>
    <t>W0LF7ADA66V621035</t>
  </si>
  <si>
    <t>Lamki</t>
  </si>
  <si>
    <t>POS 34537</t>
  </si>
  <si>
    <t>CITROEN</t>
  </si>
  <si>
    <t>JUMPER</t>
  </si>
  <si>
    <t>VF7ZBRMRB17060288</t>
  </si>
  <si>
    <t>Lewków</t>
  </si>
  <si>
    <t>POS YL44</t>
  </si>
  <si>
    <t>RENAULT</t>
  </si>
  <si>
    <t>MIDLINER</t>
  </si>
  <si>
    <t>VFJN1A1200015671</t>
  </si>
  <si>
    <t>Łąkociny</t>
  </si>
  <si>
    <t>POS 21971</t>
  </si>
  <si>
    <t>VF7ZBRMFB17679285</t>
  </si>
  <si>
    <t>Mazury</t>
  </si>
  <si>
    <t>POS 45874</t>
  </si>
  <si>
    <t>MAGIRUS DEUTZ FM 192</t>
  </si>
  <si>
    <t>Sadowie</t>
  </si>
  <si>
    <t>POS 8U09</t>
  </si>
  <si>
    <t xml:space="preserve">FS LUBLIN  </t>
  </si>
  <si>
    <t>SUL015111J0491810</t>
  </si>
  <si>
    <t>Słaborowice</t>
  </si>
  <si>
    <t>KPJ 0547</t>
  </si>
  <si>
    <t>Sobótka</t>
  </si>
  <si>
    <t>POS 35586</t>
  </si>
  <si>
    <t>FORD</t>
  </si>
  <si>
    <t>TRANSIT</t>
  </si>
  <si>
    <t>WF0EXXTTGEFU7251</t>
  </si>
  <si>
    <t>POS 53550</t>
  </si>
  <si>
    <t>TRAFFIC</t>
  </si>
  <si>
    <t>VF1LBH68V329195</t>
  </si>
  <si>
    <t>Świeligów</t>
  </si>
  <si>
    <t>POS VT96</t>
  </si>
  <si>
    <t xml:space="preserve">CITROEN </t>
  </si>
  <si>
    <t>VF7232135215428680</t>
  </si>
  <si>
    <t>Topola Mała</t>
  </si>
  <si>
    <t>POS YL55</t>
  </si>
  <si>
    <t>RENAULT MIDLINER</t>
  </si>
  <si>
    <t>VF6JN1A1200015679</t>
  </si>
  <si>
    <t>Wtórek</t>
  </si>
  <si>
    <t>POS 82K2</t>
  </si>
  <si>
    <t xml:space="preserve">RENAULT </t>
  </si>
  <si>
    <t>VF1LEDA63Y020454</t>
  </si>
  <si>
    <t>Wysocko Wielkie</t>
  </si>
  <si>
    <t>POSVA88</t>
  </si>
  <si>
    <t>SAM</t>
  </si>
  <si>
    <t>Przyczepa</t>
  </si>
  <si>
    <t>POS013070071</t>
  </si>
  <si>
    <t>OC</t>
  </si>
  <si>
    <t>POS23KN</t>
  </si>
  <si>
    <t>POS013040015</t>
  </si>
  <si>
    <t>KPR1468</t>
  </si>
  <si>
    <t>PZL-ŚWIDNIK</t>
  </si>
  <si>
    <t>2.05</t>
  </si>
  <si>
    <t>POS31001</t>
  </si>
  <si>
    <t xml:space="preserve">FORD </t>
  </si>
  <si>
    <t>Sam. ciężarowo-osobowy</t>
  </si>
  <si>
    <t>WF01XXTTG1FC67205</t>
  </si>
  <si>
    <t>UG</t>
  </si>
  <si>
    <t>OC,AC,NNW,ASSR</t>
  </si>
  <si>
    <t>POSNY88</t>
  </si>
  <si>
    <t>VF1JLBHB67V293369</t>
  </si>
  <si>
    <t>POSYN86</t>
  </si>
  <si>
    <t>IVECO</t>
  </si>
  <si>
    <t>MAGIRUS 120-23AW</t>
  </si>
  <si>
    <t>WJMB1EG8M04134013</t>
  </si>
  <si>
    <t>Budynek przedszkola( w budynku znajduje się remiza OSP), Borowiec 16</t>
  </si>
  <si>
    <t>Świetlica wiejska i remiza OSP Topola Mała</t>
  </si>
  <si>
    <t>Sala wiejska   i remiza OSP, Gorzyce Wielkie</t>
  </si>
  <si>
    <t>Świetlica i remiza OSP Będzieszyn</t>
  </si>
  <si>
    <t>Świetlica Franklinów i budynek OSP</t>
  </si>
  <si>
    <t>lata 70/80</t>
  </si>
  <si>
    <t>murowany</t>
  </si>
  <si>
    <t>Budynek OSP remiza, Kwiatków</t>
  </si>
  <si>
    <t>lata 90.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</si>
</sst>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\ &quot;zł&quot;"/>
    <numFmt numFmtId="165" formatCode="#,##0.00&quot; zł &quot;;#,##0.00&quot; zł &quot;;&quot;-&quot;#&quot; zł &quot;;&quot; &quot;@&quot; &quot;"/>
  </numFmts>
  <fonts count="2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FFFFFF"/>
      <name val="Calibri"/>
      <family val="2"/>
      <charset val="238"/>
    </font>
    <font>
      <sz val="10"/>
      <color rgb="FFCC0000"/>
      <name val="Calibri"/>
      <family val="2"/>
      <charset val="238"/>
    </font>
    <font>
      <b/>
      <sz val="10"/>
      <color rgb="FFFFFFFF"/>
      <name val="Calibri"/>
      <family val="2"/>
      <charset val="238"/>
    </font>
    <font>
      <i/>
      <sz val="10"/>
      <color rgb="FF808080"/>
      <name val="Calibri"/>
      <family val="2"/>
      <charset val="238"/>
    </font>
    <font>
      <sz val="10"/>
      <color rgb="FF006600"/>
      <name val="Calibri"/>
      <family val="2"/>
      <charset val="238"/>
    </font>
    <font>
      <b/>
      <sz val="24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0"/>
      <color rgb="FF996600"/>
      <name val="Calibri"/>
      <family val="2"/>
      <charset val="238"/>
    </font>
    <font>
      <sz val="10"/>
      <color rgb="FF000000"/>
      <name val="Arial"/>
      <family val="2"/>
      <charset val="238"/>
    </font>
    <font>
      <sz val="10"/>
      <color rgb="FF333333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double">
        <color auto="1"/>
      </right>
      <top style="thin">
        <color rgb="FF000000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0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2" fillId="0" borderId="0"/>
    <xf numFmtId="0" fontId="13" fillId="0" borderId="0"/>
    <xf numFmtId="0" fontId="14" fillId="3" borderId="0"/>
    <xf numFmtId="0" fontId="14" fillId="4" borderId="0"/>
    <xf numFmtId="0" fontId="13" fillId="5" borderId="0"/>
    <xf numFmtId="0" fontId="15" fillId="6" borderId="0"/>
    <xf numFmtId="0" fontId="16" fillId="7" borderId="0"/>
    <xf numFmtId="165" fontId="12" fillId="0" borderId="0"/>
    <xf numFmtId="0" fontId="17" fillId="0" borderId="0"/>
    <xf numFmtId="0" fontId="18" fillId="8" borderId="0"/>
    <xf numFmtId="0" fontId="19" fillId="0" borderId="0"/>
    <xf numFmtId="0" fontId="20" fillId="0" borderId="0"/>
    <xf numFmtId="0" fontId="21" fillId="0" borderId="0"/>
    <xf numFmtId="0" fontId="22" fillId="9" borderId="0"/>
    <xf numFmtId="0" fontId="23" fillId="0" borderId="0"/>
    <xf numFmtId="0" fontId="23" fillId="0" borderId="0"/>
    <xf numFmtId="0" fontId="24" fillId="9" borderId="13"/>
    <xf numFmtId="0" fontId="12" fillId="0" borderId="0"/>
    <xf numFmtId="0" fontId="12" fillId="0" borderId="0"/>
    <xf numFmtId="165" fontId="12" fillId="0" borderId="0"/>
    <xf numFmtId="165" fontId="12" fillId="0" borderId="0"/>
    <xf numFmtId="0" fontId="15" fillId="0" borderId="0"/>
  </cellStyleXfs>
  <cellXfs count="159">
    <xf numFmtId="0" fontId="0" fillId="0" borderId="0" xfId="0"/>
    <xf numFmtId="0" fontId="5" fillId="0" borderId="0" xfId="0" applyFont="1"/>
    <xf numFmtId="0" fontId="4" fillId="0" borderId="0" xfId="0" applyFont="1" applyAlignment="1">
      <alignment horizontal="left" vertical="center"/>
    </xf>
    <xf numFmtId="0" fontId="9" fillId="0" borderId="0" xfId="0" applyFont="1"/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NumberFormat="1" applyFont="1" applyAlignment="1">
      <alignment wrapText="1"/>
    </xf>
    <xf numFmtId="0" fontId="9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wrapText="1"/>
    </xf>
    <xf numFmtId="44" fontId="1" fillId="2" borderId="7" xfId="5" applyFont="1" applyFill="1" applyBorder="1" applyAlignment="1">
      <alignment vertical="center"/>
    </xf>
    <xf numFmtId="0" fontId="1" fillId="2" borderId="2" xfId="1" applyFont="1" applyFill="1" applyBorder="1" applyAlignment="1">
      <alignment vertical="center"/>
    </xf>
    <xf numFmtId="164" fontId="1" fillId="2" borderId="2" xfId="1" applyNumberFormat="1" applyFont="1" applyFill="1" applyBorder="1" applyAlignment="1">
      <alignment vertical="center"/>
    </xf>
    <xf numFmtId="0" fontId="2" fillId="2" borderId="2" xfId="1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center" vertical="center" wrapText="1"/>
    </xf>
    <xf numFmtId="2" fontId="2" fillId="2" borderId="2" xfId="1" applyNumberFormat="1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vertical="center" wrapText="1"/>
    </xf>
    <xf numFmtId="164" fontId="1" fillId="2" borderId="2" xfId="1" applyNumberFormat="1" applyFont="1" applyFill="1" applyBorder="1" applyAlignment="1">
      <alignment horizontal="right" vertical="center"/>
    </xf>
    <xf numFmtId="0" fontId="6" fillId="2" borderId="0" xfId="0" applyFont="1" applyFill="1" applyBorder="1"/>
    <xf numFmtId="0" fontId="2" fillId="2" borderId="4" xfId="3" applyFont="1" applyFill="1" applyBorder="1" applyAlignment="1">
      <alignment horizontal="center" vertical="center"/>
    </xf>
    <xf numFmtId="0" fontId="2" fillId="2" borderId="5" xfId="3" applyFont="1" applyFill="1" applyBorder="1" applyAlignment="1">
      <alignment horizontal="center" vertical="center"/>
    </xf>
    <xf numFmtId="0" fontId="2" fillId="2" borderId="12" xfId="3" applyFont="1" applyFill="1" applyBorder="1" applyAlignment="1">
      <alignment horizontal="center" vertical="center" wrapText="1"/>
    </xf>
    <xf numFmtId="44" fontId="2" fillId="2" borderId="9" xfId="5" applyFont="1" applyFill="1" applyBorder="1" applyAlignment="1">
      <alignment horizontal="center" vertical="center"/>
    </xf>
    <xf numFmtId="0" fontId="1" fillId="2" borderId="0" xfId="3" applyFont="1" applyFill="1" applyBorder="1"/>
    <xf numFmtId="0" fontId="1" fillId="2" borderId="6" xfId="3" applyFont="1" applyFill="1" applyBorder="1" applyAlignment="1">
      <alignment horizontal="center" vertical="center"/>
    </xf>
    <xf numFmtId="0" fontId="1" fillId="2" borderId="2" xfId="3" applyFont="1" applyFill="1" applyBorder="1" applyAlignment="1">
      <alignment vertical="center"/>
    </xf>
    <xf numFmtId="0" fontId="1" fillId="2" borderId="3" xfId="3" applyFont="1" applyFill="1" applyBorder="1" applyAlignment="1">
      <alignment horizontal="center" vertical="center"/>
    </xf>
    <xf numFmtId="8" fontId="1" fillId="2" borderId="0" xfId="3" applyNumberFormat="1" applyFont="1" applyFill="1" applyBorder="1" applyAlignment="1">
      <alignment vertical="center"/>
    </xf>
    <xf numFmtId="0" fontId="1" fillId="2" borderId="0" xfId="3" applyFont="1" applyFill="1" applyBorder="1" applyAlignment="1">
      <alignment vertical="center"/>
    </xf>
    <xf numFmtId="0" fontId="1" fillId="2" borderId="0" xfId="3" applyFont="1" applyFill="1" applyBorder="1" applyAlignment="1">
      <alignment horizontal="center"/>
    </xf>
    <xf numFmtId="44" fontId="1" fillId="2" borderId="0" xfId="5" applyFont="1" applyFill="1" applyBorder="1" applyAlignment="1">
      <alignment vertical="center"/>
    </xf>
    <xf numFmtId="2" fontId="1" fillId="2" borderId="2" xfId="1" applyNumberFormat="1" applyFont="1" applyFill="1" applyBorder="1" applyAlignment="1">
      <alignment horizontal="center" vertical="center"/>
    </xf>
    <xf numFmtId="0" fontId="1" fillId="2" borderId="2" xfId="1" applyNumberFormat="1" applyFont="1" applyFill="1" applyBorder="1" applyAlignment="1">
      <alignment horizontal="center" vertical="center"/>
    </xf>
    <xf numFmtId="0" fontId="1" fillId="2" borderId="0" xfId="1" applyFont="1" applyFill="1" applyBorder="1"/>
    <xf numFmtId="164" fontId="1" fillId="2" borderId="0" xfId="1" applyNumberFormat="1" applyFont="1" applyFill="1" applyBorder="1"/>
    <xf numFmtId="164" fontId="1" fillId="2" borderId="0" xfId="1" applyNumberFormat="1" applyFont="1" applyFill="1" applyBorder="1" applyAlignment="1">
      <alignment vertical="center"/>
    </xf>
    <xf numFmtId="164" fontId="1" fillId="2" borderId="0" xfId="1" applyNumberFormat="1" applyFont="1" applyFill="1" applyBorder="1" applyAlignment="1">
      <alignment horizontal="right" vertical="center"/>
    </xf>
    <xf numFmtId="0" fontId="1" fillId="2" borderId="0" xfId="1" applyNumberFormat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2" fontId="1" fillId="2" borderId="0" xfId="1" applyNumberFormat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vertical="center"/>
    </xf>
    <xf numFmtId="0" fontId="5" fillId="2" borderId="0" xfId="0" applyFont="1" applyFill="1" applyBorder="1"/>
    <xf numFmtId="0" fontId="1" fillId="2" borderId="2" xfId="3" applyFont="1" applyFill="1" applyBorder="1" applyAlignment="1">
      <alignment vertical="center" wrapText="1"/>
    </xf>
    <xf numFmtId="164" fontId="1" fillId="2" borderId="2" xfId="3" applyNumberFormat="1" applyFont="1" applyFill="1" applyBorder="1" applyAlignment="1">
      <alignment vertical="center" wrapText="1"/>
    </xf>
    <xf numFmtId="0" fontId="1" fillId="2" borderId="6" xfId="6" applyFont="1" applyFill="1" applyBorder="1" applyAlignment="1">
      <alignment horizontal="center" vertical="center"/>
    </xf>
    <xf numFmtId="0" fontId="1" fillId="2" borderId="2" xfId="6" applyFont="1" applyFill="1" applyBorder="1" applyAlignment="1">
      <alignment vertical="center"/>
    </xf>
    <xf numFmtId="0" fontId="1" fillId="2" borderId="3" xfId="6" applyFont="1" applyFill="1" applyBorder="1" applyAlignment="1">
      <alignment horizontal="center" vertical="center"/>
    </xf>
    <xf numFmtId="8" fontId="1" fillId="2" borderId="7" xfId="5" applyNumberFormat="1" applyFont="1" applyFill="1" applyBorder="1" applyAlignment="1">
      <alignment vertical="center"/>
    </xf>
    <xf numFmtId="0" fontId="1" fillId="2" borderId="2" xfId="3" applyFont="1" applyFill="1" applyBorder="1" applyAlignment="1">
      <alignment horizontal="left" vertical="center"/>
    </xf>
    <xf numFmtId="0" fontId="1" fillId="2" borderId="2" xfId="6" applyFont="1" applyFill="1" applyBorder="1" applyAlignment="1">
      <alignment horizontal="left" vertical="center"/>
    </xf>
    <xf numFmtId="44" fontId="2" fillId="2" borderId="7" xfId="5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44" fontId="5" fillId="2" borderId="0" xfId="5" applyFont="1" applyFill="1" applyBorder="1"/>
    <xf numFmtId="44" fontId="5" fillId="2" borderId="0" xfId="0" applyNumberFormat="1" applyFont="1" applyFill="1" applyBorder="1"/>
    <xf numFmtId="0" fontId="1" fillId="2" borderId="2" xfId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wrapText="1"/>
    </xf>
    <xf numFmtId="0" fontId="1" fillId="2" borderId="2" xfId="1" applyFont="1" applyFill="1" applyBorder="1" applyAlignment="1">
      <alignment horizontal="left" vertical="center"/>
    </xf>
    <xf numFmtId="0" fontId="1" fillId="2" borderId="8" xfId="3" applyFont="1" applyFill="1" applyBorder="1" applyAlignment="1">
      <alignment horizontal="center" vertical="center"/>
    </xf>
    <xf numFmtId="0" fontId="5" fillId="0" borderId="2" xfId="0" applyFont="1" applyBorder="1"/>
    <xf numFmtId="0" fontId="10" fillId="0" borderId="1" xfId="0" applyFont="1" applyBorder="1" applyAlignment="1">
      <alignment horizontal="center" vertical="center"/>
    </xf>
    <xf numFmtId="0" fontId="1" fillId="2" borderId="2" xfId="3" applyFont="1" applyFill="1" applyBorder="1" applyAlignment="1">
      <alignment horizontal="center" vertical="center"/>
    </xf>
    <xf numFmtId="44" fontId="1" fillId="2" borderId="10" xfId="3" applyNumberFormat="1" applyFont="1" applyFill="1" applyBorder="1" applyAlignment="1">
      <alignment horizontal="center" vertical="center"/>
    </xf>
    <xf numFmtId="0" fontId="1" fillId="2" borderId="3" xfId="6" applyFont="1" applyFill="1" applyBorder="1" applyAlignment="1">
      <alignment vertical="center"/>
    </xf>
    <xf numFmtId="0" fontId="1" fillId="2" borderId="2" xfId="6" applyFont="1" applyFill="1" applyBorder="1" applyAlignment="1">
      <alignment horizontal="center" vertical="center"/>
    </xf>
    <xf numFmtId="44" fontId="1" fillId="2" borderId="2" xfId="5" applyFont="1" applyFill="1" applyBorder="1" applyAlignment="1">
      <alignment vertical="center"/>
    </xf>
    <xf numFmtId="44" fontId="1" fillId="2" borderId="7" xfId="5" applyFont="1" applyFill="1" applyBorder="1" applyAlignment="1">
      <alignment horizontal="right" vertical="center"/>
    </xf>
    <xf numFmtId="8" fontId="1" fillId="2" borderId="7" xfId="5" applyNumberFormat="1" applyFont="1" applyFill="1" applyBorder="1" applyAlignment="1">
      <alignment horizontal="right" vertical="center"/>
    </xf>
    <xf numFmtId="0" fontId="10" fillId="0" borderId="21" xfId="0" applyFont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2" fillId="2" borderId="8" xfId="3" applyFont="1" applyFill="1" applyBorder="1" applyAlignment="1">
      <alignment horizontal="center" vertical="center"/>
    </xf>
    <xf numFmtId="0" fontId="1" fillId="2" borderId="0" xfId="0" applyFont="1" applyFill="1" applyBorder="1"/>
    <xf numFmtId="0" fontId="1" fillId="2" borderId="2" xfId="0" applyFont="1" applyFill="1" applyBorder="1" applyAlignment="1">
      <alignment horizontal="center"/>
    </xf>
    <xf numFmtId="44" fontId="1" fillId="2" borderId="2" xfId="0" applyNumberFormat="1" applyFont="1" applyFill="1" applyBorder="1"/>
    <xf numFmtId="164" fontId="1" fillId="2" borderId="10" xfId="3" applyNumberFormat="1" applyFont="1" applyFill="1" applyBorder="1" applyAlignment="1">
      <alignment horizontal="right" vertical="center"/>
    </xf>
    <xf numFmtId="0" fontId="10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/>
    </xf>
    <xf numFmtId="0" fontId="10" fillId="0" borderId="23" xfId="0" applyNumberFormat="1" applyFont="1" applyBorder="1" applyAlignment="1">
      <alignment horizontal="left" vertical="center" wrapText="1"/>
    </xf>
    <xf numFmtId="0" fontId="10" fillId="0" borderId="22" xfId="0" applyFont="1" applyBorder="1" applyAlignment="1">
      <alignment vertical="center"/>
    </xf>
    <xf numFmtId="0" fontId="10" fillId="0" borderId="21" xfId="0" applyNumberFormat="1" applyFont="1" applyBorder="1" applyAlignment="1">
      <alignment horizontal="left" vertical="center" wrapText="1"/>
    </xf>
    <xf numFmtId="49" fontId="10" fillId="0" borderId="21" xfId="0" applyNumberFormat="1" applyFont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/>
    </xf>
    <xf numFmtId="0" fontId="5" fillId="0" borderId="0" xfId="0" applyFont="1" applyFill="1" applyBorder="1"/>
    <xf numFmtId="0" fontId="1" fillId="0" borderId="6" xfId="3" applyFont="1" applyFill="1" applyBorder="1" applyAlignment="1">
      <alignment horizontal="center" vertical="center"/>
    </xf>
    <xf numFmtId="0" fontId="1" fillId="0" borderId="2" xfId="3" applyFont="1" applyFill="1" applyBorder="1" applyAlignment="1">
      <alignment vertical="center"/>
    </xf>
    <xf numFmtId="0" fontId="1" fillId="0" borderId="3" xfId="3" applyFont="1" applyFill="1" applyBorder="1" applyAlignment="1">
      <alignment horizontal="center" vertical="center"/>
    </xf>
    <xf numFmtId="8" fontId="1" fillId="0" borderId="7" xfId="5" applyNumberFormat="1" applyFont="1" applyFill="1" applyBorder="1" applyAlignment="1">
      <alignment vertical="center"/>
    </xf>
    <xf numFmtId="0" fontId="1" fillId="0" borderId="0" xfId="3" applyFont="1" applyFill="1" applyBorder="1"/>
    <xf numFmtId="44" fontId="1" fillId="0" borderId="7" xfId="5" applyFont="1" applyFill="1" applyBorder="1" applyAlignment="1">
      <alignment vertical="center"/>
    </xf>
    <xf numFmtId="0" fontId="1" fillId="0" borderId="6" xfId="6" applyFont="1" applyFill="1" applyBorder="1" applyAlignment="1">
      <alignment horizontal="center" vertical="center"/>
    </xf>
    <xf numFmtId="0" fontId="1" fillId="0" borderId="2" xfId="6" applyFont="1" applyFill="1" applyBorder="1" applyAlignment="1">
      <alignment vertical="center"/>
    </xf>
    <xf numFmtId="0" fontId="1" fillId="0" borderId="3" xfId="6" applyFont="1" applyFill="1" applyBorder="1" applyAlignment="1">
      <alignment horizontal="center" vertical="center"/>
    </xf>
    <xf numFmtId="0" fontId="1" fillId="0" borderId="3" xfId="6" applyFont="1" applyFill="1" applyBorder="1" applyAlignment="1">
      <alignment vertical="center"/>
    </xf>
    <xf numFmtId="0" fontId="1" fillId="0" borderId="2" xfId="6" applyFont="1" applyFill="1" applyBorder="1" applyAlignment="1">
      <alignment horizontal="center" vertical="center"/>
    </xf>
    <xf numFmtId="44" fontId="1" fillId="0" borderId="2" xfId="5" applyFont="1" applyFill="1" applyBorder="1" applyAlignment="1">
      <alignment vertical="center"/>
    </xf>
    <xf numFmtId="0" fontId="1" fillId="0" borderId="0" xfId="3" applyFont="1" applyFill="1" applyBorder="1" applyAlignment="1">
      <alignment vertical="center"/>
    </xf>
    <xf numFmtId="0" fontId="1" fillId="0" borderId="15" xfId="23" applyFont="1" applyFill="1" applyBorder="1" applyAlignment="1">
      <alignment horizontal="center" vertical="center"/>
    </xf>
    <xf numFmtId="0" fontId="1" fillId="0" borderId="14" xfId="23" applyFont="1" applyFill="1" applyBorder="1" applyAlignment="1">
      <alignment vertical="center"/>
    </xf>
    <xf numFmtId="0" fontId="1" fillId="0" borderId="16" xfId="23" applyFont="1" applyFill="1" applyBorder="1" applyAlignment="1">
      <alignment horizontal="center" vertical="center"/>
    </xf>
    <xf numFmtId="165" fontId="1" fillId="0" borderId="17" xfId="15" applyFont="1" applyFill="1" applyBorder="1" applyAlignment="1" applyProtection="1">
      <alignment vertical="center"/>
    </xf>
    <xf numFmtId="0" fontId="1" fillId="0" borderId="18" xfId="23" applyFont="1" applyFill="1" applyBorder="1" applyAlignment="1">
      <alignment vertical="center"/>
    </xf>
    <xf numFmtId="0" fontId="1" fillId="0" borderId="19" xfId="23" applyFont="1" applyFill="1" applyBorder="1" applyAlignment="1">
      <alignment horizontal="center" vertical="center"/>
    </xf>
    <xf numFmtId="165" fontId="1" fillId="0" borderId="20" xfId="15" applyFont="1" applyFill="1" applyBorder="1" applyAlignment="1" applyProtection="1">
      <alignment vertical="center"/>
    </xf>
    <xf numFmtId="0" fontId="1" fillId="0" borderId="2" xfId="23" applyFont="1" applyFill="1" applyBorder="1" applyAlignment="1">
      <alignment vertical="center"/>
    </xf>
    <xf numFmtId="0" fontId="1" fillId="0" borderId="2" xfId="23" applyFont="1" applyFill="1" applyBorder="1" applyAlignment="1">
      <alignment horizontal="center" vertical="center"/>
    </xf>
    <xf numFmtId="165" fontId="1" fillId="0" borderId="2" xfId="15" applyFont="1" applyFill="1" applyBorder="1" applyAlignment="1" applyProtection="1">
      <alignment vertical="center"/>
    </xf>
    <xf numFmtId="165" fontId="1" fillId="0" borderId="7" xfId="15" applyFont="1" applyFill="1" applyBorder="1" applyAlignment="1" applyProtection="1">
      <alignment vertical="center"/>
    </xf>
    <xf numFmtId="44" fontId="1" fillId="0" borderId="7" xfId="5" applyFont="1" applyFill="1" applyBorder="1" applyAlignment="1">
      <alignment horizontal="right" vertical="center"/>
    </xf>
    <xf numFmtId="0" fontId="1" fillId="0" borderId="2" xfId="6" applyFont="1" applyFill="1" applyBorder="1" applyAlignment="1">
      <alignment horizontal="left" vertical="center"/>
    </xf>
    <xf numFmtId="8" fontId="2" fillId="0" borderId="7" xfId="5" applyNumberFormat="1" applyFont="1" applyFill="1" applyBorder="1" applyAlignment="1">
      <alignment horizontal="right" vertical="center"/>
    </xf>
    <xf numFmtId="0" fontId="2" fillId="10" borderId="2" xfId="6" applyFont="1" applyFill="1" applyBorder="1" applyAlignment="1">
      <alignment horizontal="center" vertical="center" wrapText="1"/>
    </xf>
    <xf numFmtId="49" fontId="2" fillId="10" borderId="2" xfId="6" applyNumberFormat="1" applyFont="1" applyFill="1" applyBorder="1" applyAlignment="1">
      <alignment horizontal="center" vertical="center" wrapText="1"/>
    </xf>
    <xf numFmtId="44" fontId="2" fillId="10" borderId="2" xfId="5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/>
    <xf numFmtId="164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vertical="center" wrapText="1"/>
    </xf>
    <xf numFmtId="164" fontId="1" fillId="0" borderId="2" xfId="1" applyNumberFormat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2" fillId="2" borderId="6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2" fillId="2" borderId="3" xfId="3" applyFont="1" applyFill="1" applyBorder="1" applyAlignment="1">
      <alignment horizontal="center" vertical="center"/>
    </xf>
    <xf numFmtId="0" fontId="2" fillId="2" borderId="7" xfId="3" applyFont="1" applyFill="1" applyBorder="1" applyAlignment="1">
      <alignment horizontal="center" vertical="center"/>
    </xf>
    <xf numFmtId="0" fontId="2" fillId="2" borderId="6" xfId="6" applyFont="1" applyFill="1" applyBorder="1" applyAlignment="1">
      <alignment horizontal="center" vertical="center"/>
    </xf>
    <xf numFmtId="0" fontId="2" fillId="2" borderId="2" xfId="6" applyFont="1" applyFill="1" applyBorder="1" applyAlignment="1">
      <alignment horizontal="center" vertical="center"/>
    </xf>
    <xf numFmtId="0" fontId="2" fillId="2" borderId="3" xfId="6" applyFont="1" applyFill="1" applyBorder="1" applyAlignment="1">
      <alignment horizontal="center" vertical="center"/>
    </xf>
    <xf numFmtId="0" fontId="2" fillId="2" borderId="7" xfId="6" applyFont="1" applyFill="1" applyBorder="1" applyAlignment="1">
      <alignment horizontal="center" vertical="center"/>
    </xf>
    <xf numFmtId="0" fontId="2" fillId="2" borderId="8" xfId="3" applyFont="1" applyFill="1" applyBorder="1" applyAlignment="1">
      <alignment horizontal="center" vertical="center"/>
    </xf>
    <xf numFmtId="0" fontId="2" fillId="2" borderId="11" xfId="3" applyFont="1" applyFill="1" applyBorder="1" applyAlignment="1">
      <alignment horizontal="center" vertical="center"/>
    </xf>
    <xf numFmtId="0" fontId="2" fillId="2" borderId="10" xfId="3" applyFont="1" applyFill="1" applyBorder="1" applyAlignment="1">
      <alignment horizontal="center" vertical="center"/>
    </xf>
    <xf numFmtId="0" fontId="1" fillId="0" borderId="8" xfId="3" applyFont="1" applyFill="1" applyBorder="1" applyAlignment="1">
      <alignment horizontal="center" vertical="center"/>
    </xf>
    <xf numFmtId="0" fontId="1" fillId="0" borderId="11" xfId="3" applyFont="1" applyFill="1" applyBorder="1" applyAlignment="1">
      <alignment horizontal="center" vertical="center"/>
    </xf>
    <xf numFmtId="0" fontId="1" fillId="0" borderId="10" xfId="3" applyFont="1" applyFill="1" applyBorder="1" applyAlignment="1">
      <alignment horizontal="center" vertical="center"/>
    </xf>
    <xf numFmtId="0" fontId="2" fillId="0" borderId="6" xfId="3" applyFont="1" applyFill="1" applyBorder="1" applyAlignment="1">
      <alignment horizontal="center" vertical="center"/>
    </xf>
    <xf numFmtId="0" fontId="2" fillId="0" borderId="2" xfId="3" applyFont="1" applyFill="1" applyBorder="1" applyAlignment="1">
      <alignment horizontal="center" vertical="center"/>
    </xf>
    <xf numFmtId="0" fontId="2" fillId="0" borderId="3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center" vertical="center"/>
    </xf>
    <xf numFmtId="0" fontId="2" fillId="0" borderId="6" xfId="6" applyFont="1" applyFill="1" applyBorder="1" applyAlignment="1">
      <alignment horizontal="center" vertical="center"/>
    </xf>
    <xf numFmtId="0" fontId="2" fillId="0" borderId="2" xfId="6" applyFont="1" applyFill="1" applyBorder="1" applyAlignment="1">
      <alignment horizontal="center" vertical="center"/>
    </xf>
    <xf numFmtId="0" fontId="2" fillId="0" borderId="3" xfId="6" applyFont="1" applyFill="1" applyBorder="1" applyAlignment="1">
      <alignment horizontal="center" vertical="center"/>
    </xf>
    <xf numFmtId="0" fontId="2" fillId="0" borderId="7" xfId="6" applyFont="1" applyFill="1" applyBorder="1" applyAlignment="1">
      <alignment horizontal="center" vertical="center"/>
    </xf>
    <xf numFmtId="0" fontId="2" fillId="2" borderId="8" xfId="6" applyFont="1" applyFill="1" applyBorder="1" applyAlignment="1">
      <alignment horizontal="center" vertical="center"/>
    </xf>
    <xf numFmtId="0" fontId="2" fillId="2" borderId="11" xfId="6" applyFont="1" applyFill="1" applyBorder="1" applyAlignment="1">
      <alignment horizontal="center" vertical="center"/>
    </xf>
    <xf numFmtId="0" fontId="2" fillId="2" borderId="10" xfId="6" applyFont="1" applyFill="1" applyBorder="1" applyAlignment="1">
      <alignment horizontal="center" vertical="center"/>
    </xf>
  </cellXfs>
  <cellStyles count="30">
    <cellStyle name="Accent" xfId="9"/>
    <cellStyle name="Accent 1" xfId="10"/>
    <cellStyle name="Accent 2" xfId="11"/>
    <cellStyle name="Accent 3" xfId="12"/>
    <cellStyle name="Bad" xfId="13"/>
    <cellStyle name="Error" xfId="14"/>
    <cellStyle name="Excel Built-in Currency" xfId="15"/>
    <cellStyle name="Footnote" xfId="16"/>
    <cellStyle name="Good" xfId="17"/>
    <cellStyle name="Heading (user)" xfId="18"/>
    <cellStyle name="Heading 1" xfId="19"/>
    <cellStyle name="Heading 2" xfId="20"/>
    <cellStyle name="Neutral" xfId="21"/>
    <cellStyle name="Normalny" xfId="0" builtinId="0"/>
    <cellStyle name="Normalny 2" xfId="1"/>
    <cellStyle name="Normalny 2 2" xfId="22"/>
    <cellStyle name="Normalny 3" xfId="3"/>
    <cellStyle name="Normalny 3 2" xfId="6"/>
    <cellStyle name="Normalny 3 3" xfId="23"/>
    <cellStyle name="Normalny 4" xfId="8"/>
    <cellStyle name="Note" xfId="24"/>
    <cellStyle name="Status" xfId="25"/>
    <cellStyle name="Text" xfId="26"/>
    <cellStyle name="Walutowy" xfId="5" builtinId="4"/>
    <cellStyle name="Walutowy 2" xfId="2"/>
    <cellStyle name="Walutowy 2 2" xfId="27"/>
    <cellStyle name="Walutowy 3" xfId="4"/>
    <cellStyle name="Walutowy 3 2" xfId="7"/>
    <cellStyle name="Walutowy 3 3" xfId="28"/>
    <cellStyle name="Warning" xfId="29"/>
  </cellStyles>
  <dxfs count="0"/>
  <tableStyles count="0" defaultTableStyle="TableStyleMedium2" defaultPivotStyle="PivotStyleLight16"/>
  <colors>
    <mruColors>
      <color rgb="FF11F0FB"/>
      <color rgb="FF66FFFF"/>
      <color rgb="FFFF00FF"/>
      <color rgb="FF101BFC"/>
      <color rgb="FF99CCFF"/>
      <color rgb="FFFFFFFF"/>
      <color rgb="FF00CCFF"/>
      <color rgb="FF11A2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263"/>
  <sheetViews>
    <sheetView zoomScaleNormal="100" workbookViewId="0"/>
  </sheetViews>
  <sheetFormatPr defaultRowHeight="15" x14ac:dyDescent="0.25"/>
  <cols>
    <col min="1" max="1" width="4.7109375" style="43" bestFit="1" customWidth="1"/>
    <col min="2" max="2" width="33.85546875" style="43" customWidth="1"/>
    <col min="3" max="3" width="21.42578125" style="43" customWidth="1"/>
    <col min="4" max="4" width="15" style="43" customWidth="1"/>
    <col min="5" max="5" width="18.5703125" style="43" bestFit="1" customWidth="1"/>
    <col min="6" max="6" width="17.5703125" style="43" customWidth="1"/>
    <col min="7" max="7" width="14.5703125" style="43" customWidth="1"/>
    <col min="8" max="8" width="14.140625" style="43" customWidth="1"/>
    <col min="9" max="9" width="20.28515625" style="43" customWidth="1"/>
    <col min="10" max="10" width="26" style="43" customWidth="1"/>
    <col min="11" max="16384" width="9.140625" style="43"/>
  </cols>
  <sheetData>
    <row r="1" spans="1:9" x14ac:dyDescent="0.25">
      <c r="A1" s="83" t="s">
        <v>1</v>
      </c>
      <c r="B1" s="12" t="s">
        <v>53</v>
      </c>
      <c r="C1" s="19"/>
      <c r="D1" s="33"/>
      <c r="E1" s="34"/>
      <c r="F1" s="128" t="s">
        <v>16</v>
      </c>
      <c r="G1" s="128"/>
      <c r="H1" s="128"/>
      <c r="I1" s="128"/>
    </row>
    <row r="2" spans="1:9" ht="60.75" customHeight="1" x14ac:dyDescent="0.25">
      <c r="A2" s="83" t="s">
        <v>0</v>
      </c>
      <c r="B2" s="83" t="s">
        <v>17</v>
      </c>
      <c r="C2" s="13" t="s">
        <v>25</v>
      </c>
      <c r="D2" s="14" t="s">
        <v>18</v>
      </c>
      <c r="E2" s="15" t="s">
        <v>19</v>
      </c>
      <c r="F2" s="83" t="s">
        <v>20</v>
      </c>
      <c r="G2" s="83" t="s">
        <v>21</v>
      </c>
      <c r="H2" s="83" t="s">
        <v>22</v>
      </c>
      <c r="I2" s="16" t="s">
        <v>23</v>
      </c>
    </row>
    <row r="3" spans="1:9" ht="25.5" x14ac:dyDescent="0.25">
      <c r="A3" s="17" t="s">
        <v>1</v>
      </c>
      <c r="B3" s="18" t="s">
        <v>70</v>
      </c>
      <c r="C3" s="19">
        <f>D3*2000</f>
        <v>1014000</v>
      </c>
      <c r="D3" s="33">
        <v>507</v>
      </c>
      <c r="E3" s="34" t="s">
        <v>460</v>
      </c>
      <c r="F3" s="17" t="s">
        <v>67</v>
      </c>
      <c r="G3" s="17" t="s">
        <v>152</v>
      </c>
      <c r="H3" s="17" t="s">
        <v>494</v>
      </c>
      <c r="I3" s="17" t="s">
        <v>68</v>
      </c>
    </row>
    <row r="4" spans="1:9" ht="38.25" x14ac:dyDescent="0.25">
      <c r="A4" s="17" t="s">
        <v>2</v>
      </c>
      <c r="B4" s="18" t="s">
        <v>424</v>
      </c>
      <c r="C4" s="19">
        <f>D4*2000</f>
        <v>1601140</v>
      </c>
      <c r="D4" s="33">
        <v>800.57</v>
      </c>
      <c r="E4" s="34" t="s">
        <v>461</v>
      </c>
      <c r="F4" s="17" t="s">
        <v>67</v>
      </c>
      <c r="G4" s="17" t="s">
        <v>152</v>
      </c>
      <c r="H4" s="17" t="s">
        <v>152</v>
      </c>
      <c r="I4" s="17" t="s">
        <v>153</v>
      </c>
    </row>
    <row r="5" spans="1:9" x14ac:dyDescent="0.25">
      <c r="A5" s="17" t="s">
        <v>3</v>
      </c>
      <c r="B5" s="18" t="s">
        <v>564</v>
      </c>
      <c r="C5" s="19">
        <v>41132.019999999997</v>
      </c>
      <c r="D5" s="33"/>
      <c r="E5" s="34"/>
      <c r="F5" s="17"/>
      <c r="G5" s="17"/>
      <c r="H5" s="17"/>
      <c r="I5" s="17"/>
    </row>
    <row r="6" spans="1:9" ht="25.5" x14ac:dyDescent="0.25">
      <c r="A6" s="17" t="s">
        <v>4</v>
      </c>
      <c r="B6" s="18" t="s">
        <v>640</v>
      </c>
      <c r="C6" s="19">
        <v>1993622.09</v>
      </c>
      <c r="D6" s="33">
        <v>828.38</v>
      </c>
      <c r="E6" s="34">
        <v>1949</v>
      </c>
      <c r="F6" s="17" t="s">
        <v>67</v>
      </c>
      <c r="G6" s="17" t="s">
        <v>151</v>
      </c>
      <c r="H6" s="17" t="s">
        <v>152</v>
      </c>
      <c r="I6" s="17" t="s">
        <v>153</v>
      </c>
    </row>
    <row r="7" spans="1:9" ht="25.5" x14ac:dyDescent="0.25">
      <c r="A7" s="17" t="s">
        <v>5</v>
      </c>
      <c r="B7" s="18" t="s">
        <v>571</v>
      </c>
      <c r="C7" s="19">
        <v>2157777.4300000002</v>
      </c>
      <c r="D7" s="33"/>
      <c r="E7" s="34"/>
      <c r="F7" s="17"/>
      <c r="G7" s="17"/>
      <c r="H7" s="17"/>
      <c r="I7" s="17"/>
    </row>
    <row r="8" spans="1:9" ht="25.5" x14ac:dyDescent="0.25">
      <c r="A8" s="17" t="s">
        <v>6</v>
      </c>
      <c r="B8" s="18" t="s">
        <v>598</v>
      </c>
      <c r="C8" s="19">
        <f>D8*2000</f>
        <v>4908500</v>
      </c>
      <c r="D8" s="33">
        <v>2454.25</v>
      </c>
      <c r="E8" s="34">
        <v>1984</v>
      </c>
      <c r="F8" s="17" t="s">
        <v>67</v>
      </c>
      <c r="G8" s="17" t="s">
        <v>299</v>
      </c>
      <c r="H8" s="17" t="s">
        <v>286</v>
      </c>
      <c r="I8" s="17" t="s">
        <v>68</v>
      </c>
    </row>
    <row r="9" spans="1:9" ht="25.5" x14ac:dyDescent="0.25">
      <c r="A9" s="17" t="s">
        <v>7</v>
      </c>
      <c r="B9" s="18" t="s">
        <v>601</v>
      </c>
      <c r="C9" s="19">
        <f t="shared" ref="C9:C11" si="0">D9*2000</f>
        <v>3447320</v>
      </c>
      <c r="D9" s="33">
        <v>1723.66</v>
      </c>
      <c r="E9" s="34" t="s">
        <v>462</v>
      </c>
      <c r="F9" s="17" t="s">
        <v>67</v>
      </c>
      <c r="G9" s="17" t="s">
        <v>51</v>
      </c>
      <c r="H9" s="17" t="s">
        <v>152</v>
      </c>
      <c r="I9" s="17" t="s">
        <v>498</v>
      </c>
    </row>
    <row r="10" spans="1:9" ht="25.5" x14ac:dyDescent="0.25">
      <c r="A10" s="17" t="s">
        <v>8</v>
      </c>
      <c r="B10" s="18" t="s">
        <v>599</v>
      </c>
      <c r="C10" s="19">
        <f t="shared" si="0"/>
        <v>2031260</v>
      </c>
      <c r="D10" s="33">
        <v>1015.63</v>
      </c>
      <c r="E10" s="34">
        <v>2003</v>
      </c>
      <c r="F10" s="17" t="s">
        <v>67</v>
      </c>
      <c r="G10" s="17" t="s">
        <v>271</v>
      </c>
      <c r="H10" s="17" t="s">
        <v>286</v>
      </c>
      <c r="I10" s="17" t="s">
        <v>68</v>
      </c>
    </row>
    <row r="11" spans="1:9" x14ac:dyDescent="0.25">
      <c r="A11" s="17" t="s">
        <v>9</v>
      </c>
      <c r="B11" s="18" t="s">
        <v>600</v>
      </c>
      <c r="C11" s="19">
        <f t="shared" si="0"/>
        <v>2240000</v>
      </c>
      <c r="D11" s="33">
        <v>1120</v>
      </c>
      <c r="E11" s="34" t="s">
        <v>463</v>
      </c>
      <c r="F11" s="17" t="s">
        <v>67</v>
      </c>
      <c r="G11" s="17" t="s">
        <v>51</v>
      </c>
      <c r="H11" s="17" t="s">
        <v>155</v>
      </c>
      <c r="I11" s="17" t="s">
        <v>68</v>
      </c>
    </row>
    <row r="12" spans="1:9" ht="25.5" x14ac:dyDescent="0.25">
      <c r="A12" s="17" t="s">
        <v>10</v>
      </c>
      <c r="B12" s="18" t="s">
        <v>351</v>
      </c>
      <c r="C12" s="19">
        <f>D12*2000</f>
        <v>1101000</v>
      </c>
      <c r="D12" s="33">
        <v>550.5</v>
      </c>
      <c r="E12" s="34">
        <v>1984</v>
      </c>
      <c r="F12" s="17" t="s">
        <v>67</v>
      </c>
      <c r="G12" s="17" t="s">
        <v>154</v>
      </c>
      <c r="H12" s="17" t="s">
        <v>286</v>
      </c>
      <c r="I12" s="17" t="s">
        <v>68</v>
      </c>
    </row>
    <row r="13" spans="1:9" ht="25.5" x14ac:dyDescent="0.25">
      <c r="A13" s="17" t="s">
        <v>11</v>
      </c>
      <c r="B13" s="18" t="s">
        <v>421</v>
      </c>
      <c r="C13" s="11">
        <v>2376304.5099999998</v>
      </c>
      <c r="D13" s="33">
        <v>886</v>
      </c>
      <c r="E13" s="34">
        <v>2012</v>
      </c>
      <c r="F13" s="17" t="s">
        <v>67</v>
      </c>
      <c r="G13" s="17" t="s">
        <v>299</v>
      </c>
      <c r="H13" s="17" t="s">
        <v>417</v>
      </c>
      <c r="I13" s="17" t="s">
        <v>73</v>
      </c>
    </row>
    <row r="14" spans="1:9" ht="25.5" x14ac:dyDescent="0.25">
      <c r="A14" s="17" t="s">
        <v>12</v>
      </c>
      <c r="B14" s="18" t="s">
        <v>603</v>
      </c>
      <c r="C14" s="11">
        <f>D14*2000</f>
        <v>1006000</v>
      </c>
      <c r="D14" s="33">
        <v>503</v>
      </c>
      <c r="E14" s="34" t="s">
        <v>464</v>
      </c>
      <c r="F14" s="17" t="s">
        <v>67</v>
      </c>
      <c r="G14" s="17" t="s">
        <v>417</v>
      </c>
      <c r="H14" s="17" t="s">
        <v>152</v>
      </c>
      <c r="I14" s="17" t="s">
        <v>153</v>
      </c>
    </row>
    <row r="15" spans="1:9" ht="25.5" x14ac:dyDescent="0.25">
      <c r="A15" s="17" t="s">
        <v>13</v>
      </c>
      <c r="B15" s="18" t="s">
        <v>641</v>
      </c>
      <c r="C15" s="19">
        <f>D15*2000</f>
        <v>2468740</v>
      </c>
      <c r="D15" s="33">
        <v>1234.3699999999999</v>
      </c>
      <c r="E15" s="34">
        <v>2000</v>
      </c>
      <c r="F15" s="17" t="s">
        <v>67</v>
      </c>
      <c r="G15" s="17" t="s">
        <v>154</v>
      </c>
      <c r="H15" s="17" t="s">
        <v>155</v>
      </c>
      <c r="I15" s="17" t="s">
        <v>73</v>
      </c>
    </row>
    <row r="16" spans="1:9" ht="25.5" x14ac:dyDescent="0.25">
      <c r="A16" s="17" t="s">
        <v>26</v>
      </c>
      <c r="B16" s="18" t="s">
        <v>441</v>
      </c>
      <c r="C16" s="11">
        <f>D16*2000</f>
        <v>561900</v>
      </c>
      <c r="D16" s="33">
        <f>62+72.74+78.77+67.44</f>
        <v>280.95</v>
      </c>
      <c r="E16" s="34" t="s">
        <v>465</v>
      </c>
      <c r="F16" s="17" t="s">
        <v>67</v>
      </c>
      <c r="G16" s="17" t="s">
        <v>417</v>
      </c>
      <c r="H16" s="17" t="s">
        <v>152</v>
      </c>
      <c r="I16" s="17" t="s">
        <v>499</v>
      </c>
    </row>
    <row r="17" spans="1:10" ht="25.5" x14ac:dyDescent="0.25">
      <c r="A17" s="17" t="s">
        <v>27</v>
      </c>
      <c r="B17" s="18" t="s">
        <v>602</v>
      </c>
      <c r="C17" s="11">
        <v>3447260</v>
      </c>
      <c r="D17" s="33">
        <v>1723.63</v>
      </c>
      <c r="E17" s="34" t="s">
        <v>426</v>
      </c>
      <c r="F17" s="17" t="s">
        <v>67</v>
      </c>
      <c r="G17" s="17" t="s">
        <v>271</v>
      </c>
      <c r="H17" s="17" t="s">
        <v>417</v>
      </c>
      <c r="I17" s="17" t="s">
        <v>73</v>
      </c>
    </row>
    <row r="18" spans="1:10" ht="51" x14ac:dyDescent="0.25">
      <c r="A18" s="17" t="s">
        <v>28</v>
      </c>
      <c r="B18" s="18" t="s">
        <v>670</v>
      </c>
      <c r="C18" s="11">
        <f t="shared" ref="C18:C23" si="1">D18*2000</f>
        <v>1804000</v>
      </c>
      <c r="D18" s="33">
        <v>902</v>
      </c>
      <c r="E18" s="34">
        <v>1910</v>
      </c>
      <c r="F18" s="17" t="s">
        <v>67</v>
      </c>
      <c r="G18" s="17" t="s">
        <v>417</v>
      </c>
      <c r="H18" s="17" t="s">
        <v>152</v>
      </c>
      <c r="I18" s="17" t="s">
        <v>499</v>
      </c>
    </row>
    <row r="19" spans="1:10" ht="25.5" x14ac:dyDescent="0.25">
      <c r="A19" s="17" t="s">
        <v>29</v>
      </c>
      <c r="B19" s="18" t="s">
        <v>457</v>
      </c>
      <c r="C19" s="11">
        <f t="shared" si="1"/>
        <v>283260</v>
      </c>
      <c r="D19" s="33">
        <f>70.64+70.99</f>
        <v>141.63</v>
      </c>
      <c r="E19" s="34">
        <v>1880</v>
      </c>
      <c r="F19" s="17" t="s">
        <v>67</v>
      </c>
      <c r="G19" s="17" t="s">
        <v>417</v>
      </c>
      <c r="H19" s="17" t="s">
        <v>152</v>
      </c>
      <c r="I19" s="17" t="s">
        <v>153</v>
      </c>
    </row>
    <row r="20" spans="1:10" ht="25.5" x14ac:dyDescent="0.25">
      <c r="A20" s="17" t="s">
        <v>30</v>
      </c>
      <c r="B20" s="18" t="s">
        <v>604</v>
      </c>
      <c r="C20" s="11">
        <f t="shared" si="1"/>
        <v>824000</v>
      </c>
      <c r="D20" s="33">
        <v>412</v>
      </c>
      <c r="E20" s="34">
        <v>1968</v>
      </c>
      <c r="F20" s="17" t="s">
        <v>67</v>
      </c>
      <c r="G20" s="17" t="s">
        <v>299</v>
      </c>
      <c r="H20" s="17" t="s">
        <v>494</v>
      </c>
      <c r="I20" s="17" t="s">
        <v>68</v>
      </c>
    </row>
    <row r="21" spans="1:10" ht="25.5" x14ac:dyDescent="0.25">
      <c r="A21" s="17" t="s">
        <v>31</v>
      </c>
      <c r="B21" s="18" t="s">
        <v>65</v>
      </c>
      <c r="C21" s="11">
        <f t="shared" si="1"/>
        <v>1520800</v>
      </c>
      <c r="D21" s="33">
        <v>760.4</v>
      </c>
      <c r="E21" s="34" t="s">
        <v>466</v>
      </c>
      <c r="F21" s="17" t="s">
        <v>67</v>
      </c>
      <c r="G21" s="17" t="s">
        <v>490</v>
      </c>
      <c r="H21" s="17" t="s">
        <v>152</v>
      </c>
      <c r="I21" s="17" t="s">
        <v>499</v>
      </c>
    </row>
    <row r="22" spans="1:10" ht="25.5" x14ac:dyDescent="0.25">
      <c r="A22" s="17" t="s">
        <v>32</v>
      </c>
      <c r="B22" s="18" t="s">
        <v>391</v>
      </c>
      <c r="C22" s="19">
        <f t="shared" si="1"/>
        <v>1353860</v>
      </c>
      <c r="D22" s="33">
        <v>676.93</v>
      </c>
      <c r="E22" s="34">
        <v>1925</v>
      </c>
      <c r="F22" s="17" t="s">
        <v>392</v>
      </c>
      <c r="G22" s="17" t="s">
        <v>151</v>
      </c>
      <c r="H22" s="17" t="s">
        <v>152</v>
      </c>
      <c r="I22" s="17" t="s">
        <v>153</v>
      </c>
    </row>
    <row r="23" spans="1:10" ht="51" x14ac:dyDescent="0.25">
      <c r="A23" s="17" t="s">
        <v>33</v>
      </c>
      <c r="B23" s="18" t="s">
        <v>605</v>
      </c>
      <c r="C23" s="19">
        <f t="shared" si="1"/>
        <v>3712820</v>
      </c>
      <c r="D23" s="33">
        <v>1856.41</v>
      </c>
      <c r="E23" s="34">
        <v>1961</v>
      </c>
      <c r="F23" s="17" t="s">
        <v>67</v>
      </c>
      <c r="G23" s="17" t="s">
        <v>271</v>
      </c>
      <c r="H23" s="17" t="s">
        <v>286</v>
      </c>
      <c r="I23" s="17" t="s">
        <v>68</v>
      </c>
    </row>
    <row r="24" spans="1:10" x14ac:dyDescent="0.25">
      <c r="A24" s="17" t="s">
        <v>34</v>
      </c>
      <c r="B24" s="18" t="s">
        <v>419</v>
      </c>
      <c r="C24" s="11">
        <v>1829841.6</v>
      </c>
      <c r="D24" s="33">
        <v>731.53</v>
      </c>
      <c r="E24" s="34">
        <v>2011</v>
      </c>
      <c r="F24" s="17" t="s">
        <v>67</v>
      </c>
      <c r="G24" s="17" t="s">
        <v>51</v>
      </c>
      <c r="H24" s="17" t="s">
        <v>152</v>
      </c>
      <c r="I24" s="17" t="s">
        <v>500</v>
      </c>
    </row>
    <row r="25" spans="1:10" ht="38.25" x14ac:dyDescent="0.25">
      <c r="A25" s="17" t="s">
        <v>35</v>
      </c>
      <c r="B25" s="18" t="s">
        <v>606</v>
      </c>
      <c r="C25" s="11">
        <f>D25*2000</f>
        <v>1647380</v>
      </c>
      <c r="D25" s="33">
        <v>823.69</v>
      </c>
      <c r="E25" s="34" t="s">
        <v>467</v>
      </c>
      <c r="F25" s="17" t="s">
        <v>67</v>
      </c>
      <c r="G25" s="17" t="s">
        <v>491</v>
      </c>
      <c r="H25" s="17" t="s">
        <v>152</v>
      </c>
      <c r="I25" s="17" t="s">
        <v>501</v>
      </c>
    </row>
    <row r="26" spans="1:10" ht="38.25" x14ac:dyDescent="0.25">
      <c r="A26" s="17" t="s">
        <v>36</v>
      </c>
      <c r="B26" s="18" t="s">
        <v>607</v>
      </c>
      <c r="C26" s="19">
        <f>D26*2000</f>
        <v>849260</v>
      </c>
      <c r="D26" s="33">
        <v>424.63</v>
      </c>
      <c r="E26" s="34">
        <v>1995</v>
      </c>
      <c r="F26" s="17" t="s">
        <v>67</v>
      </c>
      <c r="G26" s="17" t="s">
        <v>154</v>
      </c>
      <c r="H26" s="17" t="s">
        <v>152</v>
      </c>
      <c r="I26" s="17" t="s">
        <v>73</v>
      </c>
    </row>
    <row r="27" spans="1:10" ht="38.25" x14ac:dyDescent="0.25">
      <c r="A27" s="17" t="s">
        <v>37</v>
      </c>
      <c r="B27" s="18" t="s">
        <v>805</v>
      </c>
      <c r="C27" s="19">
        <f>D27*2000</f>
        <v>408000</v>
      </c>
      <c r="D27" s="33">
        <v>204</v>
      </c>
      <c r="E27" s="34">
        <v>1978</v>
      </c>
      <c r="F27" s="17" t="s">
        <v>67</v>
      </c>
      <c r="G27" s="17" t="s">
        <v>154</v>
      </c>
      <c r="H27" s="17" t="s">
        <v>286</v>
      </c>
      <c r="I27" s="17" t="s">
        <v>68</v>
      </c>
    </row>
    <row r="28" spans="1:10" x14ac:dyDescent="0.25">
      <c r="A28" s="17" t="s">
        <v>38</v>
      </c>
      <c r="B28" s="18" t="s">
        <v>669</v>
      </c>
      <c r="C28" s="19">
        <f>D28*2000</f>
        <v>1158000</v>
      </c>
      <c r="D28" s="33">
        <v>579</v>
      </c>
      <c r="E28" s="34">
        <v>2001</v>
      </c>
      <c r="F28" s="17" t="s">
        <v>67</v>
      </c>
      <c r="G28" s="17" t="s">
        <v>299</v>
      </c>
      <c r="H28" s="17" t="s">
        <v>152</v>
      </c>
      <c r="I28" s="17" t="s">
        <v>153</v>
      </c>
    </row>
    <row r="29" spans="1:10" ht="38.25" x14ac:dyDescent="0.25">
      <c r="A29" s="17" t="s">
        <v>39</v>
      </c>
      <c r="B29" s="18" t="s">
        <v>312</v>
      </c>
      <c r="C29" s="19">
        <f>D29*2000</f>
        <v>341940</v>
      </c>
      <c r="D29" s="33">
        <v>170.97</v>
      </c>
      <c r="E29" s="34">
        <v>1975</v>
      </c>
      <c r="F29" s="17" t="s">
        <v>67</v>
      </c>
      <c r="G29" s="56" t="s">
        <v>310</v>
      </c>
      <c r="H29" s="56" t="s">
        <v>311</v>
      </c>
      <c r="I29" s="17" t="s">
        <v>68</v>
      </c>
    </row>
    <row r="30" spans="1:10" ht="57.75" customHeight="1" x14ac:dyDescent="0.25">
      <c r="A30" s="17" t="s">
        <v>40</v>
      </c>
      <c r="B30" s="18" t="s">
        <v>72</v>
      </c>
      <c r="C30" s="19">
        <v>2228296.88</v>
      </c>
      <c r="D30" s="33">
        <v>770</v>
      </c>
      <c r="E30" s="34">
        <v>2016</v>
      </c>
      <c r="F30" s="17" t="s">
        <v>510</v>
      </c>
      <c r="G30" s="17" t="s">
        <v>286</v>
      </c>
      <c r="H30" s="17" t="s">
        <v>152</v>
      </c>
      <c r="I30" s="17" t="s">
        <v>499</v>
      </c>
      <c r="J30" s="57"/>
    </row>
    <row r="31" spans="1:10" ht="25.5" x14ac:dyDescent="0.25">
      <c r="A31" s="17" t="s">
        <v>41</v>
      </c>
      <c r="B31" s="18" t="s">
        <v>270</v>
      </c>
      <c r="C31" s="11">
        <v>1376137.48</v>
      </c>
      <c r="D31" s="33">
        <v>548.38</v>
      </c>
      <c r="E31" s="34">
        <v>2012</v>
      </c>
      <c r="F31" s="17" t="s">
        <v>67</v>
      </c>
      <c r="G31" s="17" t="s">
        <v>271</v>
      </c>
      <c r="H31" s="17" t="s">
        <v>152</v>
      </c>
      <c r="I31" s="17" t="s">
        <v>73</v>
      </c>
    </row>
    <row r="32" spans="1:10" x14ac:dyDescent="0.25">
      <c r="A32" s="17" t="s">
        <v>42</v>
      </c>
      <c r="B32" s="18" t="s">
        <v>428</v>
      </c>
      <c r="C32" s="11">
        <v>706600</v>
      </c>
      <c r="D32" s="33">
        <v>353.3</v>
      </c>
      <c r="E32" s="34">
        <v>1896</v>
      </c>
      <c r="F32" s="17" t="s">
        <v>67</v>
      </c>
      <c r="G32" s="17" t="s">
        <v>417</v>
      </c>
      <c r="H32" s="17" t="s">
        <v>417</v>
      </c>
      <c r="I32" s="17" t="s">
        <v>73</v>
      </c>
    </row>
    <row r="33" spans="1:9" x14ac:dyDescent="0.25">
      <c r="A33" s="17" t="s">
        <v>43</v>
      </c>
      <c r="B33" s="18" t="s">
        <v>279</v>
      </c>
      <c r="C33" s="19">
        <f>D33*2000</f>
        <v>719200</v>
      </c>
      <c r="D33" s="33">
        <v>359.6</v>
      </c>
      <c r="E33" s="34" t="s">
        <v>280</v>
      </c>
      <c r="F33" s="17" t="s">
        <v>67</v>
      </c>
      <c r="G33" s="17" t="s">
        <v>152</v>
      </c>
      <c r="H33" s="17" t="s">
        <v>152</v>
      </c>
      <c r="I33" s="17" t="s">
        <v>73</v>
      </c>
    </row>
    <row r="34" spans="1:9" ht="25.5" x14ac:dyDescent="0.25">
      <c r="A34" s="17" t="s">
        <v>44</v>
      </c>
      <c r="B34" s="18" t="s">
        <v>150</v>
      </c>
      <c r="C34" s="19">
        <f>D34*2000</f>
        <v>3050360</v>
      </c>
      <c r="D34" s="33">
        <v>1525.18</v>
      </c>
      <c r="E34" s="34">
        <v>2000</v>
      </c>
      <c r="F34" s="17" t="s">
        <v>67</v>
      </c>
      <c r="G34" s="17" t="s">
        <v>154</v>
      </c>
      <c r="H34" s="17" t="s">
        <v>155</v>
      </c>
      <c r="I34" s="17" t="s">
        <v>73</v>
      </c>
    </row>
    <row r="35" spans="1:9" ht="25.5" x14ac:dyDescent="0.25">
      <c r="A35" s="17" t="s">
        <v>45</v>
      </c>
      <c r="B35" s="18" t="s">
        <v>74</v>
      </c>
      <c r="C35" s="11">
        <v>1830678.85</v>
      </c>
      <c r="D35" s="33">
        <v>767.92</v>
      </c>
      <c r="E35" s="34">
        <v>2011</v>
      </c>
      <c r="F35" s="17" t="s">
        <v>258</v>
      </c>
      <c r="G35" s="17" t="s">
        <v>154</v>
      </c>
      <c r="H35" s="17" t="s">
        <v>152</v>
      </c>
      <c r="I35" s="17" t="s">
        <v>73</v>
      </c>
    </row>
    <row r="36" spans="1:9" ht="25.5" x14ac:dyDescent="0.25">
      <c r="A36" s="17" t="s">
        <v>46</v>
      </c>
      <c r="B36" s="18" t="s">
        <v>425</v>
      </c>
      <c r="C36" s="19">
        <v>60000</v>
      </c>
      <c r="D36" s="33">
        <v>60</v>
      </c>
      <c r="E36" s="34">
        <v>2011</v>
      </c>
      <c r="F36" s="17" t="s">
        <v>488</v>
      </c>
      <c r="G36" s="17" t="s">
        <v>51</v>
      </c>
      <c r="H36" s="17" t="s">
        <v>152</v>
      </c>
      <c r="I36" s="17" t="s">
        <v>499</v>
      </c>
    </row>
    <row r="37" spans="1:9" ht="25.5" x14ac:dyDescent="0.25">
      <c r="A37" s="17" t="s">
        <v>100</v>
      </c>
      <c r="B37" s="18" t="s">
        <v>443</v>
      </c>
      <c r="C37" s="11">
        <f>D37*2000</f>
        <v>290480</v>
      </c>
      <c r="D37" s="33">
        <f>45.31+54.88+45.05</f>
        <v>145.24</v>
      </c>
      <c r="E37" s="34" t="s">
        <v>468</v>
      </c>
      <c r="F37" s="17" t="s">
        <v>67</v>
      </c>
      <c r="G37" s="17" t="s">
        <v>152</v>
      </c>
      <c r="H37" s="17" t="s">
        <v>152</v>
      </c>
      <c r="I37" s="17" t="s">
        <v>153</v>
      </c>
    </row>
    <row r="38" spans="1:9" ht="25.5" x14ac:dyDescent="0.25">
      <c r="A38" s="17" t="s">
        <v>101</v>
      </c>
      <c r="B38" s="18" t="s">
        <v>444</v>
      </c>
      <c r="C38" s="11">
        <f>D38*2000</f>
        <v>474939.99999999994</v>
      </c>
      <c r="D38" s="33">
        <f>34.3+33.3+90.98+44.59+34.3</f>
        <v>237.46999999999997</v>
      </c>
      <c r="E38" s="34" t="s">
        <v>468</v>
      </c>
      <c r="F38" s="17" t="s">
        <v>67</v>
      </c>
      <c r="G38" s="17" t="s">
        <v>417</v>
      </c>
      <c r="H38" s="17" t="s">
        <v>152</v>
      </c>
      <c r="I38" s="17" t="s">
        <v>153</v>
      </c>
    </row>
    <row r="39" spans="1:9" ht="25.5" x14ac:dyDescent="0.25">
      <c r="A39" s="17" t="s">
        <v>102</v>
      </c>
      <c r="B39" s="18" t="s">
        <v>445</v>
      </c>
      <c r="C39" s="11">
        <f>D39*2000</f>
        <v>250480.00000000003</v>
      </c>
      <c r="D39" s="33">
        <f>36.84+47.2+41.2</f>
        <v>125.24000000000001</v>
      </c>
      <c r="E39" s="34" t="s">
        <v>468</v>
      </c>
      <c r="F39" s="17" t="s">
        <v>67</v>
      </c>
      <c r="G39" s="17" t="s">
        <v>417</v>
      </c>
      <c r="H39" s="17" t="s">
        <v>152</v>
      </c>
      <c r="I39" s="17" t="s">
        <v>73</v>
      </c>
    </row>
    <row r="40" spans="1:9" ht="25.5" x14ac:dyDescent="0.25">
      <c r="A40" s="17" t="s">
        <v>103</v>
      </c>
      <c r="B40" s="18" t="s">
        <v>560</v>
      </c>
      <c r="C40" s="11">
        <v>35665.32</v>
      </c>
      <c r="D40" s="33"/>
      <c r="E40" s="34"/>
      <c r="F40" s="17"/>
      <c r="G40" s="17"/>
      <c r="H40" s="17"/>
      <c r="I40" s="17"/>
    </row>
    <row r="41" spans="1:9" ht="25.5" x14ac:dyDescent="0.25">
      <c r="A41" s="17" t="s">
        <v>104</v>
      </c>
      <c r="B41" s="18" t="s">
        <v>452</v>
      </c>
      <c r="C41" s="11">
        <f t="shared" ref="C41:C55" si="2">D41*2000</f>
        <v>537200</v>
      </c>
      <c r="D41" s="33">
        <f>40.12+27.13+29.72+37.39+37.95+21.25+11.5+40.32+23.22</f>
        <v>268.60000000000002</v>
      </c>
      <c r="E41" s="34" t="s">
        <v>469</v>
      </c>
      <c r="F41" s="17" t="s">
        <v>67</v>
      </c>
      <c r="G41" s="17" t="s">
        <v>417</v>
      </c>
      <c r="H41" s="17" t="s">
        <v>152</v>
      </c>
      <c r="I41" s="17" t="s">
        <v>502</v>
      </c>
    </row>
    <row r="42" spans="1:9" ht="25.5" x14ac:dyDescent="0.25">
      <c r="A42" s="17" t="s">
        <v>105</v>
      </c>
      <c r="B42" s="18" t="s">
        <v>447</v>
      </c>
      <c r="C42" s="11">
        <f t="shared" si="2"/>
        <v>288000</v>
      </c>
      <c r="D42" s="33">
        <f>72+36+36</f>
        <v>144</v>
      </c>
      <c r="E42" s="34" t="s">
        <v>469</v>
      </c>
      <c r="F42" s="17" t="s">
        <v>67</v>
      </c>
      <c r="G42" s="17" t="s">
        <v>417</v>
      </c>
      <c r="H42" s="17" t="s">
        <v>152</v>
      </c>
      <c r="I42" s="17" t="s">
        <v>153</v>
      </c>
    </row>
    <row r="43" spans="1:9" ht="25.5" x14ac:dyDescent="0.25">
      <c r="A43" s="17" t="s">
        <v>106</v>
      </c>
      <c r="B43" s="18" t="s">
        <v>448</v>
      </c>
      <c r="C43" s="11">
        <f t="shared" si="2"/>
        <v>63460</v>
      </c>
      <c r="D43" s="33">
        <v>31.73</v>
      </c>
      <c r="E43" s="34" t="s">
        <v>469</v>
      </c>
      <c r="F43" s="17" t="s">
        <v>67</v>
      </c>
      <c r="G43" s="17" t="s">
        <v>417</v>
      </c>
      <c r="H43" s="17" t="s">
        <v>152</v>
      </c>
      <c r="I43" s="17" t="s">
        <v>153</v>
      </c>
    </row>
    <row r="44" spans="1:9" ht="25.5" x14ac:dyDescent="0.25">
      <c r="A44" s="17" t="s">
        <v>107</v>
      </c>
      <c r="B44" s="18" t="s">
        <v>668</v>
      </c>
      <c r="C44" s="11">
        <f t="shared" si="2"/>
        <v>338000</v>
      </c>
      <c r="D44" s="33">
        <f>44+57+68</f>
        <v>169</v>
      </c>
      <c r="E44" s="34" t="s">
        <v>470</v>
      </c>
      <c r="F44" s="17" t="s">
        <v>67</v>
      </c>
      <c r="G44" s="17" t="s">
        <v>417</v>
      </c>
      <c r="H44" s="17" t="s">
        <v>152</v>
      </c>
      <c r="I44" s="17" t="s">
        <v>153</v>
      </c>
    </row>
    <row r="45" spans="1:9" ht="25.5" x14ac:dyDescent="0.25">
      <c r="A45" s="17" t="s">
        <v>108</v>
      </c>
      <c r="B45" s="18" t="s">
        <v>455</v>
      </c>
      <c r="C45" s="11">
        <f t="shared" si="2"/>
        <v>548600</v>
      </c>
      <c r="D45" s="33">
        <f>38.92+41.8+55+66.2+42.18+30.2</f>
        <v>274.3</v>
      </c>
      <c r="E45" s="34" t="s">
        <v>471</v>
      </c>
      <c r="F45" s="17" t="s">
        <v>67</v>
      </c>
      <c r="G45" s="17" t="s">
        <v>417</v>
      </c>
      <c r="H45" s="17" t="s">
        <v>152</v>
      </c>
      <c r="I45" s="17" t="s">
        <v>499</v>
      </c>
    </row>
    <row r="46" spans="1:9" ht="25.5" x14ac:dyDescent="0.25">
      <c r="A46" s="17" t="s">
        <v>109</v>
      </c>
      <c r="B46" s="18" t="s">
        <v>456</v>
      </c>
      <c r="C46" s="11">
        <f t="shared" si="2"/>
        <v>210000</v>
      </c>
      <c r="D46" s="33">
        <f>52+53</f>
        <v>105</v>
      </c>
      <c r="E46" s="34" t="s">
        <v>472</v>
      </c>
      <c r="F46" s="17" t="s">
        <v>67</v>
      </c>
      <c r="G46" s="17" t="s">
        <v>417</v>
      </c>
      <c r="H46" s="17" t="s">
        <v>152</v>
      </c>
      <c r="I46" s="17" t="s">
        <v>153</v>
      </c>
    </row>
    <row r="47" spans="1:9" ht="25.5" x14ac:dyDescent="0.25">
      <c r="A47" s="17" t="s">
        <v>110</v>
      </c>
      <c r="B47" s="18" t="s">
        <v>454</v>
      </c>
      <c r="C47" s="11">
        <f t="shared" si="2"/>
        <v>332240</v>
      </c>
      <c r="D47" s="33">
        <f>30.5+58+46.72+30.9</f>
        <v>166.12</v>
      </c>
      <c r="E47" s="34">
        <v>1855</v>
      </c>
      <c r="F47" s="17" t="s">
        <v>67</v>
      </c>
      <c r="G47" s="17" t="s">
        <v>152</v>
      </c>
      <c r="H47" s="17" t="s">
        <v>152</v>
      </c>
      <c r="I47" s="17" t="s">
        <v>73</v>
      </c>
    </row>
    <row r="48" spans="1:9" ht="25.5" x14ac:dyDescent="0.25">
      <c r="A48" s="17" t="s">
        <v>111</v>
      </c>
      <c r="B48" s="18" t="s">
        <v>453</v>
      </c>
      <c r="C48" s="11">
        <f t="shared" si="2"/>
        <v>884240</v>
      </c>
      <c r="D48" s="33">
        <f>106.18+78.12+73.21+23.52+31.72+26.68+48.69+54</f>
        <v>442.12</v>
      </c>
      <c r="E48" s="34">
        <v>1890</v>
      </c>
      <c r="F48" s="17" t="s">
        <v>67</v>
      </c>
      <c r="G48" s="17" t="s">
        <v>417</v>
      </c>
      <c r="H48" s="17" t="s">
        <v>152</v>
      </c>
      <c r="I48" s="17" t="s">
        <v>153</v>
      </c>
    </row>
    <row r="49" spans="1:9" ht="24.75" customHeight="1" x14ac:dyDescent="0.25">
      <c r="A49" s="17" t="s">
        <v>112</v>
      </c>
      <c r="B49" s="18" t="s">
        <v>449</v>
      </c>
      <c r="C49" s="11">
        <f t="shared" si="2"/>
        <v>254140</v>
      </c>
      <c r="D49" s="33">
        <f>22.96+28.26+51.95+23.9</f>
        <v>127.07</v>
      </c>
      <c r="E49" s="34" t="s">
        <v>464</v>
      </c>
      <c r="F49" s="17" t="s">
        <v>67</v>
      </c>
      <c r="G49" s="17" t="s">
        <v>417</v>
      </c>
      <c r="H49" s="17" t="s">
        <v>152</v>
      </c>
      <c r="I49" s="17" t="s">
        <v>153</v>
      </c>
    </row>
    <row r="50" spans="1:9" x14ac:dyDescent="0.25">
      <c r="A50" s="17" t="s">
        <v>113</v>
      </c>
      <c r="B50" s="18" t="s">
        <v>450</v>
      </c>
      <c r="C50" s="11">
        <f t="shared" si="2"/>
        <v>58320</v>
      </c>
      <c r="D50" s="33">
        <v>29.16</v>
      </c>
      <c r="E50" s="34" t="s">
        <v>464</v>
      </c>
      <c r="F50" s="17" t="s">
        <v>67</v>
      </c>
      <c r="G50" s="17" t="s">
        <v>417</v>
      </c>
      <c r="H50" s="17" t="s">
        <v>152</v>
      </c>
      <c r="I50" s="17" t="s">
        <v>153</v>
      </c>
    </row>
    <row r="51" spans="1:9" x14ac:dyDescent="0.25">
      <c r="A51" s="17" t="s">
        <v>114</v>
      </c>
      <c r="B51" s="18" t="s">
        <v>451</v>
      </c>
      <c r="C51" s="11">
        <f t="shared" si="2"/>
        <v>72600</v>
      </c>
      <c r="D51" s="33">
        <v>36.299999999999997</v>
      </c>
      <c r="E51" s="34" t="s">
        <v>464</v>
      </c>
      <c r="F51" s="17" t="s">
        <v>67</v>
      </c>
      <c r="G51" s="17" t="s">
        <v>417</v>
      </c>
      <c r="H51" s="17" t="s">
        <v>152</v>
      </c>
      <c r="I51" s="17" t="s">
        <v>153</v>
      </c>
    </row>
    <row r="52" spans="1:9" x14ac:dyDescent="0.25">
      <c r="A52" s="17" t="s">
        <v>115</v>
      </c>
      <c r="B52" s="18" t="s">
        <v>76</v>
      </c>
      <c r="C52" s="11">
        <f t="shared" si="2"/>
        <v>95400</v>
      </c>
      <c r="D52" s="33">
        <v>47.7</v>
      </c>
      <c r="E52" s="34" t="s">
        <v>473</v>
      </c>
      <c r="F52" s="17" t="s">
        <v>67</v>
      </c>
      <c r="G52" s="17" t="s">
        <v>417</v>
      </c>
      <c r="H52" s="17" t="s">
        <v>152</v>
      </c>
      <c r="I52" s="17" t="s">
        <v>153</v>
      </c>
    </row>
    <row r="53" spans="1:9" x14ac:dyDescent="0.25">
      <c r="A53" s="17" t="s">
        <v>116</v>
      </c>
      <c r="B53" s="18" t="s">
        <v>77</v>
      </c>
      <c r="C53" s="11">
        <f t="shared" si="2"/>
        <v>191800</v>
      </c>
      <c r="D53" s="33">
        <v>95.9</v>
      </c>
      <c r="E53" s="34" t="s">
        <v>473</v>
      </c>
      <c r="F53" s="17" t="s">
        <v>67</v>
      </c>
      <c r="G53" s="17" t="s">
        <v>417</v>
      </c>
      <c r="H53" s="17" t="s">
        <v>152</v>
      </c>
      <c r="I53" s="17" t="s">
        <v>153</v>
      </c>
    </row>
    <row r="54" spans="1:9" ht="25.5" x14ac:dyDescent="0.25">
      <c r="A54" s="17" t="s">
        <v>117</v>
      </c>
      <c r="B54" s="18" t="s">
        <v>442</v>
      </c>
      <c r="C54" s="11">
        <f t="shared" si="2"/>
        <v>134260</v>
      </c>
      <c r="D54" s="33">
        <v>67.13</v>
      </c>
      <c r="E54" s="34" t="s">
        <v>473</v>
      </c>
      <c r="F54" s="17" t="s">
        <v>67</v>
      </c>
      <c r="G54" s="17" t="s">
        <v>417</v>
      </c>
      <c r="H54" s="17" t="s">
        <v>152</v>
      </c>
      <c r="I54" s="17" t="s">
        <v>499</v>
      </c>
    </row>
    <row r="55" spans="1:9" ht="25.5" x14ac:dyDescent="0.25">
      <c r="A55" s="17" t="s">
        <v>118</v>
      </c>
      <c r="B55" s="18" t="s">
        <v>446</v>
      </c>
      <c r="C55" s="11">
        <f t="shared" si="2"/>
        <v>181440</v>
      </c>
      <c r="D55" s="33">
        <f>34.62+56.1</f>
        <v>90.72</v>
      </c>
      <c r="E55" s="34" t="s">
        <v>473</v>
      </c>
      <c r="F55" s="17" t="s">
        <v>67</v>
      </c>
      <c r="G55" s="17" t="s">
        <v>417</v>
      </c>
      <c r="H55" s="17" t="s">
        <v>152</v>
      </c>
      <c r="I55" s="17" t="s">
        <v>499</v>
      </c>
    </row>
    <row r="56" spans="1:9" x14ac:dyDescent="0.25">
      <c r="A56" s="17" t="s">
        <v>119</v>
      </c>
      <c r="B56" s="18" t="s">
        <v>554</v>
      </c>
      <c r="C56" s="11">
        <v>65600</v>
      </c>
      <c r="D56" s="33">
        <f>32.8</f>
        <v>32.799999999999997</v>
      </c>
      <c r="E56" s="34" t="s">
        <v>473</v>
      </c>
      <c r="F56" s="17" t="s">
        <v>67</v>
      </c>
      <c r="G56" s="17" t="s">
        <v>417</v>
      </c>
      <c r="H56" s="17" t="s">
        <v>152</v>
      </c>
      <c r="I56" s="17" t="s">
        <v>499</v>
      </c>
    </row>
    <row r="57" spans="1:9" ht="25.5" x14ac:dyDescent="0.25">
      <c r="A57" s="17" t="s">
        <v>120</v>
      </c>
      <c r="B57" s="18" t="s">
        <v>544</v>
      </c>
      <c r="C57" s="11">
        <f>D57*2000</f>
        <v>369440.00000000006</v>
      </c>
      <c r="D57" s="33">
        <f>72.9+60.64+51.18</f>
        <v>184.72000000000003</v>
      </c>
      <c r="E57" s="34" t="s">
        <v>474</v>
      </c>
      <c r="F57" s="17" t="s">
        <v>67</v>
      </c>
      <c r="G57" s="17" t="s">
        <v>417</v>
      </c>
      <c r="H57" s="17" t="s">
        <v>152</v>
      </c>
      <c r="I57" s="17" t="s">
        <v>498</v>
      </c>
    </row>
    <row r="58" spans="1:9" x14ac:dyDescent="0.25">
      <c r="A58" s="17" t="s">
        <v>121</v>
      </c>
      <c r="B58" s="18" t="s">
        <v>458</v>
      </c>
      <c r="C58" s="11">
        <f>D58*2000</f>
        <v>125460</v>
      </c>
      <c r="D58" s="33">
        <v>62.73</v>
      </c>
      <c r="E58" s="34" t="s">
        <v>473</v>
      </c>
      <c r="F58" s="17" t="s">
        <v>482</v>
      </c>
      <c r="G58" s="17" t="s">
        <v>271</v>
      </c>
      <c r="H58" s="17" t="s">
        <v>286</v>
      </c>
      <c r="I58" s="17" t="s">
        <v>68</v>
      </c>
    </row>
    <row r="59" spans="1:9" x14ac:dyDescent="0.25">
      <c r="A59" s="17" t="s">
        <v>122</v>
      </c>
      <c r="B59" s="18" t="s">
        <v>459</v>
      </c>
      <c r="C59" s="11">
        <f>D59*2000</f>
        <v>86880</v>
      </c>
      <c r="D59" s="33">
        <v>43.44</v>
      </c>
      <c r="E59" s="34" t="s">
        <v>465</v>
      </c>
      <c r="F59" s="17" t="s">
        <v>67</v>
      </c>
      <c r="G59" s="17" t="s">
        <v>417</v>
      </c>
      <c r="H59" s="17" t="s">
        <v>417</v>
      </c>
      <c r="I59" s="17" t="s">
        <v>506</v>
      </c>
    </row>
    <row r="60" spans="1:9" ht="25.5" x14ac:dyDescent="0.25">
      <c r="A60" s="17" t="s">
        <v>123</v>
      </c>
      <c r="B60" s="18" t="s">
        <v>78</v>
      </c>
      <c r="C60" s="11">
        <v>211359</v>
      </c>
      <c r="D60" s="33">
        <v>200</v>
      </c>
      <c r="E60" s="34" t="s">
        <v>473</v>
      </c>
      <c r="F60" s="17" t="s">
        <v>483</v>
      </c>
      <c r="G60" s="17"/>
      <c r="H60" s="17" t="s">
        <v>495</v>
      </c>
      <c r="I60" s="17" t="s">
        <v>503</v>
      </c>
    </row>
    <row r="61" spans="1:9" ht="25.5" x14ac:dyDescent="0.25">
      <c r="A61" s="17" t="s">
        <v>124</v>
      </c>
      <c r="B61" s="18" t="s">
        <v>80</v>
      </c>
      <c r="C61" s="11">
        <v>131047.11</v>
      </c>
      <c r="D61" s="33">
        <v>92</v>
      </c>
      <c r="E61" s="34">
        <v>1985</v>
      </c>
      <c r="F61" s="17" t="s">
        <v>483</v>
      </c>
      <c r="G61" s="17" t="s">
        <v>299</v>
      </c>
      <c r="H61" s="17" t="s">
        <v>299</v>
      </c>
      <c r="I61" s="17" t="s">
        <v>68</v>
      </c>
    </row>
    <row r="62" spans="1:9" ht="25.5" x14ac:dyDescent="0.25">
      <c r="A62" s="17" t="s">
        <v>125</v>
      </c>
      <c r="B62" s="18" t="s">
        <v>81</v>
      </c>
      <c r="C62" s="11">
        <f>D62*1000</f>
        <v>323300</v>
      </c>
      <c r="D62" s="33">
        <v>323.3</v>
      </c>
      <c r="E62" s="34" t="s">
        <v>475</v>
      </c>
      <c r="F62" s="17" t="s">
        <v>483</v>
      </c>
      <c r="G62" s="17" t="s">
        <v>271</v>
      </c>
      <c r="H62" s="17" t="s">
        <v>417</v>
      </c>
      <c r="I62" s="17" t="s">
        <v>499</v>
      </c>
    </row>
    <row r="63" spans="1:9" ht="25.5" x14ac:dyDescent="0.25">
      <c r="A63" s="17" t="s">
        <v>126</v>
      </c>
      <c r="B63" s="18" t="s">
        <v>82</v>
      </c>
      <c r="C63" s="11">
        <v>531182.5</v>
      </c>
      <c r="D63" s="33">
        <v>285</v>
      </c>
      <c r="E63" s="34">
        <v>2011</v>
      </c>
      <c r="F63" s="17" t="s">
        <v>483</v>
      </c>
      <c r="G63" s="17" t="s">
        <v>271</v>
      </c>
      <c r="H63" s="17" t="s">
        <v>417</v>
      </c>
      <c r="I63" s="17" t="s">
        <v>499</v>
      </c>
    </row>
    <row r="64" spans="1:9" ht="25.5" x14ac:dyDescent="0.25">
      <c r="A64" s="17" t="s">
        <v>127</v>
      </c>
      <c r="B64" s="18" t="s">
        <v>83</v>
      </c>
      <c r="C64" s="11">
        <f>D64*1000</f>
        <v>380290</v>
      </c>
      <c r="D64" s="33">
        <v>380.29</v>
      </c>
      <c r="E64" s="34" t="s">
        <v>507</v>
      </c>
      <c r="F64" s="17" t="s">
        <v>483</v>
      </c>
      <c r="G64" s="17" t="s">
        <v>299</v>
      </c>
      <c r="H64" s="17" t="s">
        <v>155</v>
      </c>
      <c r="I64" s="17" t="s">
        <v>499</v>
      </c>
    </row>
    <row r="65" spans="1:9" ht="25.5" x14ac:dyDescent="0.25">
      <c r="A65" s="17" t="s">
        <v>128</v>
      </c>
      <c r="B65" s="18" t="s">
        <v>84</v>
      </c>
      <c r="C65" s="11">
        <v>1117042.25</v>
      </c>
      <c r="D65" s="33">
        <v>406</v>
      </c>
      <c r="E65" s="34" t="s">
        <v>476</v>
      </c>
      <c r="F65" s="17" t="s">
        <v>67</v>
      </c>
      <c r="G65" s="17" t="s">
        <v>492</v>
      </c>
      <c r="H65" s="17" t="s">
        <v>417</v>
      </c>
      <c r="I65" s="17" t="s">
        <v>499</v>
      </c>
    </row>
    <row r="66" spans="1:9" ht="25.5" x14ac:dyDescent="0.25">
      <c r="A66" s="17" t="s">
        <v>129</v>
      </c>
      <c r="B66" s="18" t="s">
        <v>85</v>
      </c>
      <c r="C66" s="11">
        <v>268000</v>
      </c>
      <c r="D66" s="33">
        <v>268</v>
      </c>
      <c r="E66" s="34">
        <v>1975</v>
      </c>
      <c r="F66" s="17" t="s">
        <v>484</v>
      </c>
      <c r="G66" s="17" t="s">
        <v>299</v>
      </c>
      <c r="H66" s="17" t="s">
        <v>494</v>
      </c>
      <c r="I66" s="17" t="s">
        <v>68</v>
      </c>
    </row>
    <row r="67" spans="1:9" ht="25.5" x14ac:dyDescent="0.25">
      <c r="A67" s="17" t="s">
        <v>130</v>
      </c>
      <c r="B67" s="18" t="s">
        <v>86</v>
      </c>
      <c r="C67" s="11">
        <v>132005.91</v>
      </c>
      <c r="D67" s="33">
        <v>85.35</v>
      </c>
      <c r="E67" s="34">
        <v>2012</v>
      </c>
      <c r="F67" s="17" t="s">
        <v>67</v>
      </c>
      <c r="G67" s="17" t="s">
        <v>417</v>
      </c>
      <c r="H67" s="17" t="s">
        <v>152</v>
      </c>
      <c r="I67" s="17" t="s">
        <v>499</v>
      </c>
    </row>
    <row r="68" spans="1:9" ht="25.5" x14ac:dyDescent="0.25">
      <c r="A68" s="17" t="s">
        <v>131</v>
      </c>
      <c r="B68" s="18" t="s">
        <v>87</v>
      </c>
      <c r="C68" s="11">
        <f>D68*1000</f>
        <v>315000</v>
      </c>
      <c r="D68" s="33">
        <v>315</v>
      </c>
      <c r="E68" s="34" t="s">
        <v>477</v>
      </c>
      <c r="F68" s="17" t="s">
        <v>484</v>
      </c>
      <c r="G68" s="17" t="s">
        <v>493</v>
      </c>
      <c r="H68" s="17" t="s">
        <v>496</v>
      </c>
      <c r="I68" s="17" t="s">
        <v>73</v>
      </c>
    </row>
    <row r="69" spans="1:9" x14ac:dyDescent="0.25">
      <c r="A69" s="17" t="s">
        <v>132</v>
      </c>
      <c r="B69" s="18" t="s">
        <v>90</v>
      </c>
      <c r="C69" s="11">
        <f t="shared" ref="C69:C78" si="3">D69*1000</f>
        <v>599390</v>
      </c>
      <c r="D69" s="33">
        <v>599.39</v>
      </c>
      <c r="E69" s="34" t="s">
        <v>477</v>
      </c>
      <c r="F69" s="17" t="s">
        <v>485</v>
      </c>
      <c r="G69" s="17" t="s">
        <v>155</v>
      </c>
      <c r="H69" s="17" t="s">
        <v>155</v>
      </c>
      <c r="I69" s="17" t="s">
        <v>499</v>
      </c>
    </row>
    <row r="70" spans="1:9" x14ac:dyDescent="0.25">
      <c r="A70" s="17" t="s">
        <v>133</v>
      </c>
      <c r="B70" s="18" t="s">
        <v>91</v>
      </c>
      <c r="C70" s="11">
        <f t="shared" si="3"/>
        <v>250000</v>
      </c>
      <c r="D70" s="33">
        <v>250</v>
      </c>
      <c r="E70" s="34">
        <v>2003</v>
      </c>
      <c r="F70" s="17" t="s">
        <v>486</v>
      </c>
      <c r="G70" s="17" t="s">
        <v>299</v>
      </c>
      <c r="H70" s="17" t="s">
        <v>496</v>
      </c>
      <c r="I70" s="17" t="s">
        <v>499</v>
      </c>
    </row>
    <row r="71" spans="1:9" x14ac:dyDescent="0.25">
      <c r="A71" s="17" t="s">
        <v>134</v>
      </c>
      <c r="B71" s="18" t="s">
        <v>92</v>
      </c>
      <c r="C71" s="11">
        <f t="shared" si="3"/>
        <v>40000</v>
      </c>
      <c r="D71" s="33">
        <v>40</v>
      </c>
      <c r="E71" s="34" t="s">
        <v>473</v>
      </c>
      <c r="F71" s="17" t="s">
        <v>487</v>
      </c>
      <c r="G71" s="17" t="s">
        <v>417</v>
      </c>
      <c r="H71" s="17" t="s">
        <v>417</v>
      </c>
      <c r="I71" s="17" t="s">
        <v>68</v>
      </c>
    </row>
    <row r="72" spans="1:9" x14ac:dyDescent="0.25">
      <c r="A72" s="17" t="s">
        <v>135</v>
      </c>
      <c r="B72" s="18" t="s">
        <v>93</v>
      </c>
      <c r="C72" s="11">
        <f t="shared" si="3"/>
        <v>156000</v>
      </c>
      <c r="D72" s="33">
        <v>156</v>
      </c>
      <c r="E72" s="34">
        <v>1998</v>
      </c>
      <c r="F72" s="17" t="s">
        <v>486</v>
      </c>
      <c r="G72" s="17" t="s">
        <v>417</v>
      </c>
      <c r="H72" s="17" t="s">
        <v>417</v>
      </c>
      <c r="I72" s="17" t="s">
        <v>68</v>
      </c>
    </row>
    <row r="73" spans="1:9" ht="25.5" x14ac:dyDescent="0.25">
      <c r="A73" s="17" t="s">
        <v>136</v>
      </c>
      <c r="B73" s="18" t="s">
        <v>94</v>
      </c>
      <c r="C73" s="11">
        <f t="shared" si="3"/>
        <v>471000</v>
      </c>
      <c r="D73" s="33">
        <v>471</v>
      </c>
      <c r="E73" s="34">
        <v>1962</v>
      </c>
      <c r="F73" s="17" t="s">
        <v>483</v>
      </c>
      <c r="G73" s="17" t="s">
        <v>310</v>
      </c>
      <c r="H73" s="17" t="s">
        <v>155</v>
      </c>
      <c r="I73" s="17" t="s">
        <v>68</v>
      </c>
    </row>
    <row r="74" spans="1:9" ht="25.5" x14ac:dyDescent="0.25">
      <c r="A74" s="17" t="s">
        <v>137</v>
      </c>
      <c r="B74" s="18" t="s">
        <v>95</v>
      </c>
      <c r="C74" s="11">
        <f t="shared" si="3"/>
        <v>252420</v>
      </c>
      <c r="D74" s="33">
        <v>252.42</v>
      </c>
      <c r="E74" s="34">
        <v>1957</v>
      </c>
      <c r="F74" s="17" t="s">
        <v>483</v>
      </c>
      <c r="G74" s="17" t="s">
        <v>51</v>
      </c>
      <c r="H74" s="17" t="s">
        <v>155</v>
      </c>
      <c r="I74" s="17" t="s">
        <v>508</v>
      </c>
    </row>
    <row r="75" spans="1:9" x14ac:dyDescent="0.25">
      <c r="A75" s="17" t="s">
        <v>138</v>
      </c>
      <c r="B75" s="18" t="s">
        <v>96</v>
      </c>
      <c r="C75" s="11">
        <f t="shared" si="3"/>
        <v>463260</v>
      </c>
      <c r="D75" s="33">
        <v>463.26</v>
      </c>
      <c r="E75" s="34" t="s">
        <v>478</v>
      </c>
      <c r="F75" s="17" t="s">
        <v>488</v>
      </c>
      <c r="G75" s="17" t="s">
        <v>299</v>
      </c>
      <c r="H75" s="17" t="s">
        <v>494</v>
      </c>
      <c r="I75" s="17" t="s">
        <v>68</v>
      </c>
    </row>
    <row r="76" spans="1:9" x14ac:dyDescent="0.25">
      <c r="A76" s="17" t="s">
        <v>139</v>
      </c>
      <c r="B76" s="18" t="s">
        <v>97</v>
      </c>
      <c r="C76" s="11">
        <f t="shared" si="3"/>
        <v>190000</v>
      </c>
      <c r="D76" s="33">
        <v>190</v>
      </c>
      <c r="E76" s="34" t="s">
        <v>479</v>
      </c>
      <c r="F76" s="17" t="s">
        <v>67</v>
      </c>
      <c r="G76" s="17" t="s">
        <v>417</v>
      </c>
      <c r="H76" s="17" t="s">
        <v>417</v>
      </c>
      <c r="I76" s="17" t="s">
        <v>504</v>
      </c>
    </row>
    <row r="77" spans="1:9" x14ac:dyDescent="0.25">
      <c r="A77" s="17" t="s">
        <v>140</v>
      </c>
      <c r="B77" s="18" t="s">
        <v>812</v>
      </c>
      <c r="C77" s="11">
        <v>300000</v>
      </c>
      <c r="D77" s="33"/>
      <c r="E77" s="34" t="s">
        <v>813</v>
      </c>
      <c r="F77" s="17" t="s">
        <v>811</v>
      </c>
      <c r="G77" s="17" t="s">
        <v>51</v>
      </c>
      <c r="H77" s="17" t="s">
        <v>51</v>
      </c>
      <c r="I77" s="17" t="s">
        <v>73</v>
      </c>
    </row>
    <row r="78" spans="1:9" ht="25.5" x14ac:dyDescent="0.25">
      <c r="A78" s="17" t="s">
        <v>141</v>
      </c>
      <c r="B78" s="18" t="s">
        <v>99</v>
      </c>
      <c r="C78" s="11">
        <f t="shared" si="3"/>
        <v>265910</v>
      </c>
      <c r="D78" s="33">
        <v>265.91000000000003</v>
      </c>
      <c r="E78" s="34" t="s">
        <v>480</v>
      </c>
      <c r="F78" s="17" t="s">
        <v>483</v>
      </c>
      <c r="G78" s="17" t="s">
        <v>51</v>
      </c>
      <c r="H78" s="17" t="s">
        <v>152</v>
      </c>
      <c r="I78" s="17" t="s">
        <v>508</v>
      </c>
    </row>
    <row r="79" spans="1:9" x14ac:dyDescent="0.25">
      <c r="A79" s="17" t="s">
        <v>142</v>
      </c>
      <c r="B79" s="18" t="s">
        <v>555</v>
      </c>
      <c r="C79" s="11">
        <v>626117.05000000005</v>
      </c>
      <c r="D79" s="33"/>
      <c r="E79" s="34">
        <v>2018</v>
      </c>
      <c r="F79" s="17"/>
      <c r="G79" s="17"/>
      <c r="H79" s="17"/>
      <c r="I79" s="17"/>
    </row>
    <row r="80" spans="1:9" x14ac:dyDescent="0.25">
      <c r="A80" s="17" t="s">
        <v>143</v>
      </c>
      <c r="B80" s="18" t="s">
        <v>556</v>
      </c>
      <c r="C80" s="11">
        <v>8727.19</v>
      </c>
      <c r="D80" s="33"/>
      <c r="E80" s="34"/>
      <c r="F80" s="17"/>
      <c r="G80" s="17"/>
      <c r="H80" s="17"/>
      <c r="I80" s="17"/>
    </row>
    <row r="81" spans="1:9" x14ac:dyDescent="0.25">
      <c r="A81" s="17" t="s">
        <v>144</v>
      </c>
      <c r="B81" s="18" t="s">
        <v>557</v>
      </c>
      <c r="C81" s="11">
        <v>647503.73</v>
      </c>
      <c r="D81" s="33"/>
      <c r="E81" s="34"/>
      <c r="F81" s="17"/>
      <c r="G81" s="17"/>
      <c r="H81" s="17"/>
      <c r="I81" s="17"/>
    </row>
    <row r="82" spans="1:9" x14ac:dyDescent="0.25">
      <c r="A82" s="17" t="s">
        <v>145</v>
      </c>
      <c r="B82" s="18" t="s">
        <v>98</v>
      </c>
      <c r="C82" s="11">
        <v>28133.24</v>
      </c>
      <c r="D82" s="33"/>
      <c r="E82" s="34"/>
      <c r="F82" s="17"/>
      <c r="G82" s="17"/>
      <c r="H82" s="17"/>
      <c r="I82" s="17" t="s">
        <v>505</v>
      </c>
    </row>
    <row r="83" spans="1:9" x14ac:dyDescent="0.25">
      <c r="A83" s="17" t="s">
        <v>146</v>
      </c>
      <c r="B83" s="18" t="s">
        <v>422</v>
      </c>
      <c r="C83" s="11">
        <v>277540.44</v>
      </c>
      <c r="D83" s="33">
        <v>140</v>
      </c>
      <c r="E83" s="34">
        <v>2011</v>
      </c>
      <c r="F83" s="17" t="s">
        <v>486</v>
      </c>
      <c r="G83" s="17" t="s">
        <v>417</v>
      </c>
      <c r="H83" s="17" t="s">
        <v>152</v>
      </c>
      <c r="I83" s="17" t="s">
        <v>499</v>
      </c>
    </row>
    <row r="84" spans="1:9" x14ac:dyDescent="0.25">
      <c r="A84" s="17" t="s">
        <v>147</v>
      </c>
      <c r="B84" s="18" t="s">
        <v>423</v>
      </c>
      <c r="C84" s="11">
        <f>D84*1000</f>
        <v>723830</v>
      </c>
      <c r="D84" s="33">
        <v>723.83</v>
      </c>
      <c r="E84" s="34">
        <v>1980</v>
      </c>
      <c r="F84" s="17" t="s">
        <v>486</v>
      </c>
      <c r="G84" s="17" t="s">
        <v>299</v>
      </c>
      <c r="H84" s="17" t="s">
        <v>494</v>
      </c>
      <c r="I84" s="17" t="s">
        <v>503</v>
      </c>
    </row>
    <row r="85" spans="1:9" ht="25.5" x14ac:dyDescent="0.25">
      <c r="A85" s="17" t="s">
        <v>148</v>
      </c>
      <c r="B85" s="18" t="s">
        <v>806</v>
      </c>
      <c r="C85" s="11">
        <v>840398.56</v>
      </c>
      <c r="D85" s="33">
        <v>562.79999999999995</v>
      </c>
      <c r="E85" s="34" t="s">
        <v>509</v>
      </c>
      <c r="F85" s="17" t="s">
        <v>489</v>
      </c>
      <c r="G85" s="17" t="s">
        <v>493</v>
      </c>
      <c r="H85" s="17" t="s">
        <v>493</v>
      </c>
      <c r="I85" s="17" t="s">
        <v>503</v>
      </c>
    </row>
    <row r="86" spans="1:9" ht="25.5" x14ac:dyDescent="0.25">
      <c r="A86" s="17" t="s">
        <v>149</v>
      </c>
      <c r="B86" s="18" t="s">
        <v>807</v>
      </c>
      <c r="C86" s="11">
        <v>990005.07</v>
      </c>
      <c r="D86" s="33">
        <v>520</v>
      </c>
      <c r="E86" s="34" t="s">
        <v>481</v>
      </c>
      <c r="F86" s="17" t="s">
        <v>488</v>
      </c>
      <c r="G86" s="17" t="s">
        <v>271</v>
      </c>
      <c r="H86" s="17" t="s">
        <v>497</v>
      </c>
      <c r="I86" s="17" t="s">
        <v>503</v>
      </c>
    </row>
    <row r="87" spans="1:9" ht="25.5" x14ac:dyDescent="0.25">
      <c r="A87" s="17" t="s">
        <v>233</v>
      </c>
      <c r="B87" s="18" t="s">
        <v>79</v>
      </c>
      <c r="C87" s="11">
        <v>647682.28</v>
      </c>
      <c r="D87" s="33">
        <v>533.02</v>
      </c>
      <c r="E87" s="34">
        <v>2011</v>
      </c>
      <c r="F87" s="17" t="s">
        <v>67</v>
      </c>
      <c r="G87" s="17" t="s">
        <v>271</v>
      </c>
      <c r="H87" s="17" t="s">
        <v>417</v>
      </c>
      <c r="I87" s="17" t="s">
        <v>499</v>
      </c>
    </row>
    <row r="88" spans="1:9" ht="25.5" x14ac:dyDescent="0.25">
      <c r="A88" s="17" t="s">
        <v>234</v>
      </c>
      <c r="B88" s="18" t="s">
        <v>88</v>
      </c>
      <c r="C88" s="11">
        <v>625065.23</v>
      </c>
      <c r="D88" s="33">
        <v>631.20000000000005</v>
      </c>
      <c r="E88" s="34">
        <v>2007</v>
      </c>
      <c r="F88" s="17" t="s">
        <v>483</v>
      </c>
      <c r="G88" s="17" t="s">
        <v>271</v>
      </c>
      <c r="H88" s="17" t="s">
        <v>496</v>
      </c>
      <c r="I88" s="17" t="s">
        <v>499</v>
      </c>
    </row>
    <row r="89" spans="1:9" x14ac:dyDescent="0.25">
      <c r="A89" s="17" t="s">
        <v>235</v>
      </c>
      <c r="B89" s="18" t="s">
        <v>89</v>
      </c>
      <c r="C89" s="11">
        <v>95000</v>
      </c>
      <c r="D89" s="33">
        <v>95</v>
      </c>
      <c r="E89" s="34">
        <v>2010</v>
      </c>
      <c r="F89" s="17" t="s">
        <v>299</v>
      </c>
      <c r="G89" s="17" t="s">
        <v>51</v>
      </c>
      <c r="H89" s="17" t="s">
        <v>152</v>
      </c>
      <c r="I89" s="17" t="s">
        <v>499</v>
      </c>
    </row>
    <row r="90" spans="1:9" x14ac:dyDescent="0.25">
      <c r="A90" s="17" t="s">
        <v>236</v>
      </c>
      <c r="B90" s="18" t="s">
        <v>667</v>
      </c>
      <c r="C90" s="11">
        <v>561296.93000000005</v>
      </c>
      <c r="D90" s="33">
        <v>426</v>
      </c>
      <c r="E90" s="34">
        <v>2009</v>
      </c>
      <c r="F90" s="17" t="s">
        <v>67</v>
      </c>
      <c r="G90" s="17" t="s">
        <v>271</v>
      </c>
      <c r="H90" s="17" t="s">
        <v>152</v>
      </c>
      <c r="I90" s="17" t="s">
        <v>503</v>
      </c>
    </row>
    <row r="91" spans="1:9" x14ac:dyDescent="0.25">
      <c r="A91" s="17" t="s">
        <v>237</v>
      </c>
      <c r="B91" s="18" t="s">
        <v>543</v>
      </c>
      <c r="C91" s="11">
        <v>8250</v>
      </c>
      <c r="D91" s="33"/>
      <c r="E91" s="34"/>
      <c r="F91" s="17"/>
      <c r="G91" s="17"/>
      <c r="H91" s="17"/>
      <c r="I91" s="17"/>
    </row>
    <row r="92" spans="1:9" x14ac:dyDescent="0.25">
      <c r="A92" s="17" t="s">
        <v>238</v>
      </c>
      <c r="B92" s="18" t="s">
        <v>545</v>
      </c>
      <c r="C92" s="11">
        <v>8331.08</v>
      </c>
      <c r="D92" s="33"/>
      <c r="E92" s="34"/>
      <c r="F92" s="17"/>
      <c r="G92" s="17"/>
      <c r="H92" s="17"/>
      <c r="I92" s="17"/>
    </row>
    <row r="93" spans="1:9" ht="25.5" x14ac:dyDescent="0.25">
      <c r="A93" s="17" t="s">
        <v>239</v>
      </c>
      <c r="B93" s="18" t="s">
        <v>546</v>
      </c>
      <c r="C93" s="11">
        <v>1307</v>
      </c>
      <c r="D93" s="33"/>
      <c r="E93" s="34"/>
      <c r="F93" s="17"/>
      <c r="G93" s="17"/>
      <c r="H93" s="17"/>
      <c r="I93" s="17"/>
    </row>
    <row r="94" spans="1:9" x14ac:dyDescent="0.25">
      <c r="A94" s="17" t="s">
        <v>240</v>
      </c>
      <c r="B94" s="18" t="s">
        <v>547</v>
      </c>
      <c r="C94" s="11">
        <v>4547.7</v>
      </c>
      <c r="D94" s="33"/>
      <c r="E94" s="34"/>
      <c r="F94" s="17"/>
      <c r="G94" s="17"/>
      <c r="H94" s="17"/>
      <c r="I94" s="17"/>
    </row>
    <row r="95" spans="1:9" x14ac:dyDescent="0.25">
      <c r="A95" s="17" t="s">
        <v>241</v>
      </c>
      <c r="B95" s="18" t="s">
        <v>549</v>
      </c>
      <c r="C95" s="11">
        <v>4000</v>
      </c>
      <c r="D95" s="33"/>
      <c r="E95" s="34"/>
      <c r="F95" s="17"/>
      <c r="G95" s="17"/>
      <c r="H95" s="17"/>
      <c r="I95" s="17"/>
    </row>
    <row r="96" spans="1:9" x14ac:dyDescent="0.25">
      <c r="A96" s="17" t="s">
        <v>242</v>
      </c>
      <c r="B96" s="18" t="s">
        <v>548</v>
      </c>
      <c r="C96" s="11">
        <v>2420</v>
      </c>
      <c r="D96" s="33"/>
      <c r="E96" s="34"/>
      <c r="F96" s="17"/>
      <c r="G96" s="17"/>
      <c r="H96" s="17"/>
      <c r="I96" s="17"/>
    </row>
    <row r="97" spans="1:9" x14ac:dyDescent="0.25">
      <c r="A97" s="17" t="s">
        <v>243</v>
      </c>
      <c r="B97" s="18" t="s">
        <v>550</v>
      </c>
      <c r="C97" s="11">
        <v>10363.57</v>
      </c>
      <c r="D97" s="33"/>
      <c r="E97" s="34"/>
      <c r="F97" s="17"/>
      <c r="G97" s="17"/>
      <c r="H97" s="17"/>
      <c r="I97" s="17"/>
    </row>
    <row r="98" spans="1:9" x14ac:dyDescent="0.25">
      <c r="A98" s="17" t="s">
        <v>244</v>
      </c>
      <c r="B98" s="18" t="s">
        <v>551</v>
      </c>
      <c r="C98" s="11">
        <v>8653.08</v>
      </c>
      <c r="D98" s="33"/>
      <c r="E98" s="34"/>
      <c r="F98" s="17"/>
      <c r="G98" s="17"/>
      <c r="H98" s="17"/>
      <c r="I98" s="17"/>
    </row>
    <row r="99" spans="1:9" x14ac:dyDescent="0.25">
      <c r="A99" s="17" t="s">
        <v>245</v>
      </c>
      <c r="B99" s="18" t="s">
        <v>551</v>
      </c>
      <c r="C99" s="11">
        <v>13690.44</v>
      </c>
      <c r="D99" s="33"/>
      <c r="E99" s="34"/>
      <c r="F99" s="17"/>
      <c r="G99" s="17"/>
      <c r="H99" s="17"/>
      <c r="I99" s="17"/>
    </row>
    <row r="100" spans="1:9" x14ac:dyDescent="0.25">
      <c r="A100" s="17" t="s">
        <v>246</v>
      </c>
      <c r="B100" s="18" t="s">
        <v>552</v>
      </c>
      <c r="C100" s="11">
        <v>3749.66</v>
      </c>
      <c r="D100" s="33"/>
      <c r="E100" s="34"/>
      <c r="F100" s="17"/>
      <c r="G100" s="17"/>
      <c r="H100" s="17"/>
      <c r="I100" s="17"/>
    </row>
    <row r="101" spans="1:9" x14ac:dyDescent="0.25">
      <c r="A101" s="17" t="s">
        <v>247</v>
      </c>
      <c r="B101" s="18" t="s">
        <v>553</v>
      </c>
      <c r="C101" s="11">
        <v>3558.93</v>
      </c>
      <c r="D101" s="33"/>
      <c r="E101" s="34"/>
      <c r="F101" s="17"/>
      <c r="G101" s="17"/>
      <c r="H101" s="17"/>
      <c r="I101" s="17"/>
    </row>
    <row r="102" spans="1:9" ht="38.25" x14ac:dyDescent="0.25">
      <c r="A102" s="17" t="s">
        <v>248</v>
      </c>
      <c r="B102" s="18" t="s">
        <v>666</v>
      </c>
      <c r="C102" s="11">
        <v>274768</v>
      </c>
      <c r="D102" s="33"/>
      <c r="E102" s="34"/>
      <c r="F102" s="17"/>
      <c r="G102" s="17"/>
      <c r="H102" s="17"/>
      <c r="I102" s="17"/>
    </row>
    <row r="103" spans="1:9" x14ac:dyDescent="0.25">
      <c r="A103" s="17" t="s">
        <v>538</v>
      </c>
      <c r="B103" s="18" t="s">
        <v>808</v>
      </c>
      <c r="C103" s="11">
        <v>106673.53</v>
      </c>
      <c r="D103" s="33"/>
      <c r="E103" s="34"/>
      <c r="F103" s="17"/>
      <c r="G103" s="17"/>
      <c r="H103" s="17"/>
      <c r="I103" s="17"/>
    </row>
    <row r="104" spans="1:9" x14ac:dyDescent="0.25">
      <c r="A104" s="17" t="s">
        <v>539</v>
      </c>
      <c r="B104" s="18" t="s">
        <v>809</v>
      </c>
      <c r="C104" s="11">
        <v>500000</v>
      </c>
      <c r="D104" s="33">
        <v>500</v>
      </c>
      <c r="E104" s="34" t="s">
        <v>810</v>
      </c>
      <c r="F104" s="17" t="s">
        <v>811</v>
      </c>
      <c r="G104" s="17" t="s">
        <v>51</v>
      </c>
      <c r="H104" s="17" t="s">
        <v>51</v>
      </c>
      <c r="I104" s="17" t="s">
        <v>73</v>
      </c>
    </row>
    <row r="105" spans="1:9" ht="51" x14ac:dyDescent="0.25">
      <c r="A105" s="17" t="s">
        <v>540</v>
      </c>
      <c r="B105" s="18" t="s">
        <v>665</v>
      </c>
      <c r="C105" s="11">
        <v>678565.96</v>
      </c>
      <c r="D105" s="33"/>
      <c r="E105" s="34" t="s">
        <v>471</v>
      </c>
      <c r="F105" s="17" t="s">
        <v>67</v>
      </c>
      <c r="G105" s="17" t="s">
        <v>417</v>
      </c>
      <c r="H105" s="17" t="s">
        <v>152</v>
      </c>
      <c r="I105" s="17" t="s">
        <v>153</v>
      </c>
    </row>
    <row r="106" spans="1:9" ht="25.5" x14ac:dyDescent="0.25">
      <c r="A106" s="17" t="s">
        <v>541</v>
      </c>
      <c r="B106" s="18" t="s">
        <v>558</v>
      </c>
      <c r="C106" s="11">
        <v>4995</v>
      </c>
      <c r="D106" s="33"/>
      <c r="E106" s="34"/>
      <c r="F106" s="17"/>
      <c r="G106" s="17"/>
      <c r="H106" s="17"/>
      <c r="I106" s="17"/>
    </row>
    <row r="107" spans="1:9" x14ac:dyDescent="0.25">
      <c r="A107" s="17" t="s">
        <v>542</v>
      </c>
      <c r="B107" s="18" t="s">
        <v>559</v>
      </c>
      <c r="C107" s="11">
        <v>3240</v>
      </c>
      <c r="D107" s="33"/>
      <c r="E107" s="34"/>
      <c r="F107" s="17"/>
      <c r="G107" s="17"/>
      <c r="H107" s="17"/>
      <c r="I107" s="17"/>
    </row>
    <row r="108" spans="1:9" x14ac:dyDescent="0.25">
      <c r="A108" s="17" t="s">
        <v>573</v>
      </c>
      <c r="B108" s="18" t="s">
        <v>559</v>
      </c>
      <c r="C108" s="11">
        <v>3150</v>
      </c>
      <c r="D108" s="33"/>
      <c r="E108" s="34"/>
      <c r="F108" s="17"/>
      <c r="G108" s="17"/>
      <c r="H108" s="17"/>
      <c r="I108" s="17"/>
    </row>
    <row r="109" spans="1:9" x14ac:dyDescent="0.25">
      <c r="A109" s="17" t="s">
        <v>574</v>
      </c>
      <c r="B109" s="18" t="s">
        <v>559</v>
      </c>
      <c r="C109" s="11">
        <v>1950</v>
      </c>
      <c r="D109" s="33"/>
      <c r="E109" s="34"/>
      <c r="F109" s="17"/>
      <c r="G109" s="17"/>
      <c r="H109" s="17"/>
      <c r="I109" s="17"/>
    </row>
    <row r="110" spans="1:9" x14ac:dyDescent="0.25">
      <c r="A110" s="17" t="s">
        <v>575</v>
      </c>
      <c r="B110" s="18" t="s">
        <v>553</v>
      </c>
      <c r="C110" s="11">
        <v>3280.77</v>
      </c>
      <c r="D110" s="33"/>
      <c r="E110" s="34"/>
      <c r="F110" s="17"/>
      <c r="G110" s="17"/>
      <c r="H110" s="17"/>
      <c r="I110" s="17"/>
    </row>
    <row r="111" spans="1:9" x14ac:dyDescent="0.25">
      <c r="A111" s="17" t="s">
        <v>576</v>
      </c>
      <c r="B111" s="18" t="s">
        <v>561</v>
      </c>
      <c r="C111" s="11">
        <v>10000</v>
      </c>
      <c r="D111" s="33"/>
      <c r="E111" s="34"/>
      <c r="F111" s="17"/>
      <c r="G111" s="17"/>
      <c r="H111" s="17"/>
      <c r="I111" s="17"/>
    </row>
    <row r="112" spans="1:9" x14ac:dyDescent="0.25">
      <c r="A112" s="17" t="s">
        <v>577</v>
      </c>
      <c r="B112" s="18" t="s">
        <v>562</v>
      </c>
      <c r="C112" s="11">
        <v>6500</v>
      </c>
      <c r="D112" s="33"/>
      <c r="E112" s="34"/>
      <c r="F112" s="17"/>
      <c r="G112" s="17"/>
      <c r="H112" s="17"/>
      <c r="I112" s="17"/>
    </row>
    <row r="113" spans="1:12" x14ac:dyDescent="0.25">
      <c r="A113" s="17" t="s">
        <v>578</v>
      </c>
      <c r="B113" s="18" t="s">
        <v>563</v>
      </c>
      <c r="C113" s="11">
        <v>13764.42</v>
      </c>
      <c r="D113" s="33"/>
      <c r="E113" s="34"/>
      <c r="F113" s="17"/>
      <c r="G113" s="17"/>
      <c r="H113" s="17"/>
      <c r="I113" s="17"/>
    </row>
    <row r="114" spans="1:12" ht="25.5" x14ac:dyDescent="0.25">
      <c r="A114" s="17" t="s">
        <v>579</v>
      </c>
      <c r="B114" s="18" t="s">
        <v>565</v>
      </c>
      <c r="C114" s="11">
        <v>8006</v>
      </c>
      <c r="D114" s="33"/>
      <c r="E114" s="34"/>
      <c r="F114" s="17"/>
      <c r="G114" s="17"/>
      <c r="H114" s="17"/>
      <c r="I114" s="17"/>
    </row>
    <row r="115" spans="1:12" x14ac:dyDescent="0.25">
      <c r="A115" s="17" t="s">
        <v>580</v>
      </c>
      <c r="B115" s="18" t="s">
        <v>566</v>
      </c>
      <c r="C115" s="11">
        <v>4932.0200000000004</v>
      </c>
      <c r="D115" s="33"/>
      <c r="E115" s="34"/>
      <c r="F115" s="17"/>
      <c r="G115" s="17"/>
      <c r="H115" s="17"/>
      <c r="I115" s="17"/>
    </row>
    <row r="116" spans="1:12" x14ac:dyDescent="0.25">
      <c r="A116" s="17" t="s">
        <v>581</v>
      </c>
      <c r="B116" s="18" t="s">
        <v>567</v>
      </c>
      <c r="C116" s="11">
        <v>1083.93</v>
      </c>
      <c r="D116" s="33"/>
      <c r="E116" s="34"/>
      <c r="F116" s="17"/>
      <c r="G116" s="17"/>
      <c r="H116" s="17"/>
      <c r="I116" s="17"/>
    </row>
    <row r="117" spans="1:12" x14ac:dyDescent="0.25">
      <c r="A117" s="17" t="s">
        <v>582</v>
      </c>
      <c r="B117" s="18" t="s">
        <v>568</v>
      </c>
      <c r="C117" s="11">
        <v>23338.68</v>
      </c>
      <c r="D117" s="33"/>
      <c r="E117" s="34"/>
      <c r="F117" s="17"/>
      <c r="G117" s="17"/>
      <c r="H117" s="17"/>
      <c r="I117" s="17"/>
    </row>
    <row r="118" spans="1:12" x14ac:dyDescent="0.25">
      <c r="A118" s="17" t="s">
        <v>583</v>
      </c>
      <c r="B118" s="18" t="s">
        <v>569</v>
      </c>
      <c r="C118" s="11">
        <v>22379.03</v>
      </c>
      <c r="D118" s="33"/>
      <c r="E118" s="34"/>
      <c r="F118" s="17"/>
      <c r="G118" s="17"/>
      <c r="H118" s="17"/>
      <c r="I118" s="17"/>
    </row>
    <row r="119" spans="1:12" x14ac:dyDescent="0.25">
      <c r="A119" s="17" t="s">
        <v>584</v>
      </c>
      <c r="B119" s="18" t="s">
        <v>570</v>
      </c>
      <c r="C119" s="11">
        <v>59923.519999999997</v>
      </c>
      <c r="D119" s="33"/>
      <c r="E119" s="34"/>
      <c r="F119" s="17"/>
      <c r="G119" s="17"/>
      <c r="H119" s="17"/>
      <c r="I119" s="17"/>
    </row>
    <row r="120" spans="1:12" x14ac:dyDescent="0.25">
      <c r="A120" s="17" t="s">
        <v>585</v>
      </c>
      <c r="B120" s="18" t="s">
        <v>569</v>
      </c>
      <c r="C120" s="11">
        <v>11402.98</v>
      </c>
      <c r="D120" s="33"/>
      <c r="E120" s="34"/>
      <c r="F120" s="17"/>
      <c r="G120" s="17"/>
      <c r="H120" s="17"/>
      <c r="I120" s="17"/>
    </row>
    <row r="121" spans="1:12" x14ac:dyDescent="0.25">
      <c r="A121" s="17" t="s">
        <v>586</v>
      </c>
      <c r="B121" s="18" t="s">
        <v>563</v>
      </c>
      <c r="C121" s="11">
        <v>10080.620000000001</v>
      </c>
      <c r="D121" s="33"/>
      <c r="E121" s="34"/>
      <c r="F121" s="17"/>
      <c r="G121" s="17"/>
      <c r="H121" s="17"/>
      <c r="I121" s="17"/>
    </row>
    <row r="122" spans="1:12" x14ac:dyDescent="0.25">
      <c r="A122" s="17" t="s">
        <v>587</v>
      </c>
      <c r="B122" s="18" t="s">
        <v>572</v>
      </c>
      <c r="C122" s="11">
        <v>11000</v>
      </c>
      <c r="D122" s="33"/>
      <c r="E122" s="34"/>
      <c r="F122" s="17"/>
      <c r="G122" s="17"/>
      <c r="H122" s="17"/>
      <c r="I122" s="17"/>
    </row>
    <row r="123" spans="1:12" ht="25.5" x14ac:dyDescent="0.25">
      <c r="A123" s="17" t="s">
        <v>588</v>
      </c>
      <c r="B123" s="126" t="s">
        <v>162</v>
      </c>
      <c r="C123" s="127">
        <v>988805.22</v>
      </c>
      <c r="D123" s="33"/>
      <c r="E123" s="34">
        <v>2008</v>
      </c>
      <c r="F123" s="17"/>
      <c r="G123" s="17"/>
      <c r="H123" s="17"/>
      <c r="I123" s="17"/>
    </row>
    <row r="124" spans="1:12" x14ac:dyDescent="0.25">
      <c r="A124" s="17" t="s">
        <v>589</v>
      </c>
      <c r="B124" s="126" t="s">
        <v>420</v>
      </c>
      <c r="C124" s="127">
        <v>1617605.27</v>
      </c>
      <c r="D124" s="33"/>
      <c r="E124" s="34">
        <v>2013</v>
      </c>
      <c r="F124" s="17"/>
      <c r="G124" s="17"/>
      <c r="H124" s="17"/>
      <c r="I124" s="17"/>
    </row>
    <row r="125" spans="1:12" x14ac:dyDescent="0.25">
      <c r="A125" s="17" t="s">
        <v>590</v>
      </c>
      <c r="B125" s="126" t="s">
        <v>75</v>
      </c>
      <c r="C125" s="127">
        <v>1262218.95</v>
      </c>
      <c r="D125" s="33"/>
      <c r="E125" s="34">
        <v>2011</v>
      </c>
      <c r="F125" s="17"/>
      <c r="G125" s="17"/>
      <c r="H125" s="17"/>
      <c r="I125" s="17"/>
    </row>
    <row r="126" spans="1:12" x14ac:dyDescent="0.25">
      <c r="A126" s="17" t="s">
        <v>591</v>
      </c>
      <c r="B126" s="10" t="s">
        <v>24</v>
      </c>
      <c r="C126" s="19">
        <v>569914.71</v>
      </c>
      <c r="D126" s="33"/>
      <c r="E126" s="34"/>
      <c r="F126" s="17"/>
      <c r="G126" s="17"/>
      <c r="H126" s="17"/>
      <c r="I126" s="17"/>
    </row>
    <row r="127" spans="1:12" x14ac:dyDescent="0.25">
      <c r="A127" s="35"/>
      <c r="B127" s="42"/>
      <c r="C127" s="36"/>
      <c r="D127" s="35"/>
      <c r="E127" s="35"/>
      <c r="F127" s="35"/>
      <c r="G127" s="35"/>
      <c r="H127" s="35"/>
      <c r="I127" s="35"/>
    </row>
    <row r="128" spans="1:12" ht="15.75" customHeight="1" x14ac:dyDescent="0.25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</row>
    <row r="129" spans="1:12" ht="15.75" customHeight="1" x14ac:dyDescent="0.25">
      <c r="A129" s="83" t="s">
        <v>2</v>
      </c>
      <c r="B129" s="12" t="s">
        <v>664</v>
      </c>
      <c r="C129" s="19"/>
      <c r="D129" s="33"/>
      <c r="E129" s="34"/>
      <c r="F129" s="128" t="s">
        <v>16</v>
      </c>
      <c r="G129" s="128"/>
      <c r="H129" s="128"/>
      <c r="I129" s="128"/>
      <c r="J129" s="42"/>
      <c r="K129" s="42"/>
      <c r="L129" s="42"/>
    </row>
    <row r="130" spans="1:12" ht="60" customHeight="1" x14ac:dyDescent="0.25">
      <c r="A130" s="83" t="s">
        <v>0</v>
      </c>
      <c r="B130" s="83" t="s">
        <v>17</v>
      </c>
      <c r="C130" s="13" t="s">
        <v>25</v>
      </c>
      <c r="D130" s="14" t="s">
        <v>18</v>
      </c>
      <c r="E130" s="15" t="s">
        <v>19</v>
      </c>
      <c r="F130" s="83" t="s">
        <v>20</v>
      </c>
      <c r="G130" s="83" t="s">
        <v>21</v>
      </c>
      <c r="H130" s="83" t="s">
        <v>22</v>
      </c>
      <c r="I130" s="16" t="s">
        <v>23</v>
      </c>
      <c r="J130" s="42"/>
      <c r="K130" s="42"/>
      <c r="L130" s="42"/>
    </row>
    <row r="131" spans="1:12" ht="15.75" customHeight="1" x14ac:dyDescent="0.25">
      <c r="A131" s="17" t="s">
        <v>1</v>
      </c>
      <c r="B131" s="10" t="s">
        <v>259</v>
      </c>
      <c r="C131" s="19"/>
      <c r="D131" s="33"/>
      <c r="E131" s="34"/>
      <c r="F131" s="17"/>
      <c r="G131" s="17"/>
      <c r="H131" s="17"/>
      <c r="I131" s="17"/>
      <c r="J131" s="42"/>
      <c r="K131" s="42"/>
      <c r="L131" s="42"/>
    </row>
    <row r="132" spans="1:12" ht="15.75" customHeight="1" x14ac:dyDescent="0.25">
      <c r="A132" s="17" t="s">
        <v>2</v>
      </c>
      <c r="B132" s="10" t="s">
        <v>163</v>
      </c>
      <c r="C132" s="19">
        <v>232480.59</v>
      </c>
      <c r="D132" s="33"/>
      <c r="E132" s="34">
        <v>2014</v>
      </c>
      <c r="F132" s="17"/>
      <c r="G132" s="17"/>
      <c r="H132" s="17"/>
      <c r="I132" s="17"/>
      <c r="J132" s="42"/>
      <c r="K132" s="42"/>
      <c r="L132" s="42"/>
    </row>
    <row r="133" spans="1:12" ht="15.75" customHeight="1" x14ac:dyDescent="0.25">
      <c r="A133" s="17" t="s">
        <v>3</v>
      </c>
      <c r="B133" s="10" t="s">
        <v>164</v>
      </c>
      <c r="C133" s="19">
        <v>1708</v>
      </c>
      <c r="D133" s="33"/>
      <c r="E133" s="34">
        <v>2010</v>
      </c>
      <c r="F133" s="17"/>
      <c r="G133" s="17"/>
      <c r="H133" s="17"/>
      <c r="I133" s="17"/>
      <c r="J133" s="42"/>
      <c r="K133" s="42"/>
      <c r="L133" s="42"/>
    </row>
    <row r="134" spans="1:12" ht="15.75" customHeight="1" x14ac:dyDescent="0.25">
      <c r="A134" s="17" t="s">
        <v>4</v>
      </c>
      <c r="B134" s="10" t="s">
        <v>24</v>
      </c>
      <c r="C134" s="19">
        <f>25049.41+3402.37+189718.01+599+0.9+1525.38+460.02+1191.87+250</f>
        <v>222196.96</v>
      </c>
      <c r="D134" s="33"/>
      <c r="E134" s="34"/>
      <c r="F134" s="17"/>
      <c r="G134" s="17"/>
      <c r="H134" s="17"/>
      <c r="I134" s="17"/>
      <c r="J134" s="42"/>
      <c r="K134" s="42"/>
      <c r="L134" s="42"/>
    </row>
    <row r="135" spans="1:12" ht="15.75" customHeight="1" x14ac:dyDescent="0.25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</row>
    <row r="136" spans="1:12" ht="15.75" customHeight="1" x14ac:dyDescent="0.25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</row>
    <row r="137" spans="1:12" ht="15.75" customHeight="1" x14ac:dyDescent="0.25">
      <c r="A137" s="83" t="s">
        <v>3</v>
      </c>
      <c r="B137" s="12" t="s">
        <v>526</v>
      </c>
      <c r="C137" s="19"/>
      <c r="D137" s="33"/>
      <c r="E137" s="34"/>
      <c r="F137" s="128" t="s">
        <v>16</v>
      </c>
      <c r="G137" s="128"/>
      <c r="H137" s="128"/>
      <c r="I137" s="128"/>
      <c r="J137" s="42"/>
      <c r="K137" s="42"/>
      <c r="L137" s="42"/>
    </row>
    <row r="138" spans="1:12" ht="60" customHeight="1" x14ac:dyDescent="0.25">
      <c r="A138" s="83" t="s">
        <v>0</v>
      </c>
      <c r="B138" s="83" t="s">
        <v>17</v>
      </c>
      <c r="C138" s="13" t="s">
        <v>25</v>
      </c>
      <c r="D138" s="14" t="s">
        <v>18</v>
      </c>
      <c r="E138" s="15" t="s">
        <v>19</v>
      </c>
      <c r="F138" s="83" t="s">
        <v>20</v>
      </c>
      <c r="G138" s="83" t="s">
        <v>21</v>
      </c>
      <c r="H138" s="83" t="s">
        <v>22</v>
      </c>
      <c r="I138" s="16" t="s">
        <v>23</v>
      </c>
      <c r="J138" s="42"/>
      <c r="K138" s="42"/>
      <c r="L138" s="42"/>
    </row>
    <row r="139" spans="1:12" ht="15.75" customHeight="1" x14ac:dyDescent="0.25">
      <c r="A139" s="10" t="s">
        <v>1</v>
      </c>
      <c r="B139" s="10" t="s">
        <v>259</v>
      </c>
      <c r="C139" s="10"/>
      <c r="D139" s="10">
        <v>1689.51</v>
      </c>
      <c r="E139" s="10">
        <v>1991</v>
      </c>
      <c r="F139" s="10" t="s">
        <v>392</v>
      </c>
      <c r="G139" s="10" t="s">
        <v>299</v>
      </c>
      <c r="H139" s="10" t="s">
        <v>417</v>
      </c>
      <c r="I139" s="10" t="s">
        <v>68</v>
      </c>
      <c r="J139" s="42"/>
      <c r="K139" s="42"/>
      <c r="L139" s="42"/>
    </row>
    <row r="140" spans="1:12" ht="15.75" customHeight="1" x14ac:dyDescent="0.25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</row>
    <row r="141" spans="1:12" ht="15.75" customHeight="1" x14ac:dyDescent="0.25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</row>
    <row r="142" spans="1:12" ht="15.75" customHeight="1" x14ac:dyDescent="0.25">
      <c r="A142" s="83" t="s">
        <v>4</v>
      </c>
      <c r="B142" s="12" t="s">
        <v>523</v>
      </c>
      <c r="C142" s="19"/>
      <c r="D142" s="33"/>
      <c r="E142" s="34"/>
      <c r="F142" s="128" t="s">
        <v>16</v>
      </c>
      <c r="G142" s="128"/>
      <c r="H142" s="128"/>
      <c r="I142" s="128"/>
      <c r="J142" s="42"/>
      <c r="K142" s="42"/>
      <c r="L142" s="42"/>
    </row>
    <row r="143" spans="1:12" ht="60" customHeight="1" x14ac:dyDescent="0.25">
      <c r="A143" s="83" t="s">
        <v>0</v>
      </c>
      <c r="B143" s="83" t="s">
        <v>17</v>
      </c>
      <c r="C143" s="13" t="s">
        <v>25</v>
      </c>
      <c r="D143" s="14" t="s">
        <v>18</v>
      </c>
      <c r="E143" s="15" t="s">
        <v>19</v>
      </c>
      <c r="F143" s="83" t="s">
        <v>20</v>
      </c>
      <c r="G143" s="83" t="s">
        <v>21</v>
      </c>
      <c r="H143" s="83" t="s">
        <v>22</v>
      </c>
      <c r="I143" s="16" t="s">
        <v>23</v>
      </c>
      <c r="J143" s="42"/>
      <c r="K143" s="42"/>
      <c r="L143" s="42"/>
    </row>
    <row r="144" spans="1:12" ht="15.75" customHeight="1" x14ac:dyDescent="0.25">
      <c r="A144" s="10" t="s">
        <v>1</v>
      </c>
      <c r="B144" s="10" t="s">
        <v>259</v>
      </c>
      <c r="C144" s="11"/>
      <c r="D144" s="10"/>
      <c r="E144" s="10"/>
      <c r="F144" s="10"/>
      <c r="G144" s="10"/>
      <c r="H144" s="10"/>
      <c r="I144" s="10"/>
      <c r="J144" s="42"/>
      <c r="K144" s="42"/>
      <c r="L144" s="42"/>
    </row>
    <row r="145" spans="1:12" ht="15.75" customHeight="1" x14ac:dyDescent="0.25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</row>
    <row r="146" spans="1:12" ht="15.75" customHeight="1" x14ac:dyDescent="0.25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</row>
    <row r="147" spans="1:12" ht="15.75" customHeight="1" x14ac:dyDescent="0.25">
      <c r="A147" s="83" t="s">
        <v>5</v>
      </c>
      <c r="B147" s="12" t="s">
        <v>525</v>
      </c>
      <c r="C147" s="19"/>
      <c r="D147" s="33"/>
      <c r="E147" s="34"/>
      <c r="F147" s="128" t="s">
        <v>16</v>
      </c>
      <c r="G147" s="128"/>
      <c r="H147" s="128"/>
      <c r="I147" s="128"/>
      <c r="J147" s="42"/>
      <c r="K147" s="42"/>
      <c r="L147" s="42"/>
    </row>
    <row r="148" spans="1:12" ht="60" customHeight="1" x14ac:dyDescent="0.25">
      <c r="A148" s="83" t="s">
        <v>0</v>
      </c>
      <c r="B148" s="83" t="s">
        <v>17</v>
      </c>
      <c r="C148" s="13" t="s">
        <v>25</v>
      </c>
      <c r="D148" s="14" t="s">
        <v>18</v>
      </c>
      <c r="E148" s="15" t="s">
        <v>19</v>
      </c>
      <c r="F148" s="83" t="s">
        <v>20</v>
      </c>
      <c r="G148" s="83" t="s">
        <v>21</v>
      </c>
      <c r="H148" s="83" t="s">
        <v>22</v>
      </c>
      <c r="I148" s="16" t="s">
        <v>23</v>
      </c>
      <c r="J148" s="42"/>
      <c r="K148" s="42"/>
      <c r="L148" s="42"/>
    </row>
    <row r="149" spans="1:12" ht="15.75" customHeight="1" x14ac:dyDescent="0.25">
      <c r="A149" s="17" t="s">
        <v>1</v>
      </c>
      <c r="B149" s="10" t="s">
        <v>259</v>
      </c>
      <c r="C149" s="19"/>
      <c r="D149" s="33"/>
      <c r="E149" s="34"/>
      <c r="F149" s="17"/>
      <c r="G149" s="17"/>
      <c r="H149" s="17"/>
      <c r="I149" s="17"/>
      <c r="J149" s="42"/>
      <c r="K149" s="42"/>
      <c r="L149" s="42"/>
    </row>
    <row r="150" spans="1:12" ht="15.75" customHeight="1" x14ac:dyDescent="0.25">
      <c r="A150" s="17" t="s">
        <v>2</v>
      </c>
      <c r="B150" s="10" t="s">
        <v>259</v>
      </c>
      <c r="C150" s="19"/>
      <c r="D150" s="33"/>
      <c r="E150" s="34"/>
      <c r="F150" s="17"/>
      <c r="G150" s="17"/>
      <c r="H150" s="17"/>
      <c r="I150" s="17"/>
      <c r="J150" s="42"/>
      <c r="K150" s="42"/>
      <c r="L150" s="42"/>
    </row>
    <row r="151" spans="1:12" ht="15.75" customHeight="1" x14ac:dyDescent="0.25">
      <c r="A151" s="17" t="s">
        <v>3</v>
      </c>
      <c r="B151" s="10" t="s">
        <v>163</v>
      </c>
      <c r="C151" s="19">
        <v>23308.5</v>
      </c>
      <c r="D151" s="33"/>
      <c r="E151" s="34"/>
      <c r="F151" s="17"/>
      <c r="G151" s="17"/>
      <c r="H151" s="17"/>
      <c r="I151" s="17"/>
      <c r="J151" s="42"/>
      <c r="K151" s="42"/>
      <c r="L151" s="42"/>
    </row>
    <row r="152" spans="1:12" ht="15.75" customHeight="1" x14ac:dyDescent="0.25">
      <c r="A152" s="17" t="s">
        <v>4</v>
      </c>
      <c r="B152" s="10" t="s">
        <v>252</v>
      </c>
      <c r="C152" s="19">
        <v>82856.899999999994</v>
      </c>
      <c r="D152" s="33"/>
      <c r="E152" s="34"/>
      <c r="F152" s="17"/>
      <c r="G152" s="17"/>
      <c r="H152" s="17"/>
      <c r="I152" s="17"/>
      <c r="J152" s="42"/>
      <c r="K152" s="42"/>
      <c r="L152" s="42"/>
    </row>
    <row r="153" spans="1:12" ht="15.75" customHeight="1" x14ac:dyDescent="0.25">
      <c r="A153" s="17" t="s">
        <v>5</v>
      </c>
      <c r="B153" s="10" t="s">
        <v>164</v>
      </c>
      <c r="C153" s="19">
        <v>8003.64</v>
      </c>
      <c r="D153" s="33"/>
      <c r="E153" s="34"/>
      <c r="F153" s="17"/>
      <c r="G153" s="17"/>
      <c r="H153" s="17"/>
      <c r="I153" s="17"/>
      <c r="J153" s="42"/>
      <c r="K153" s="42"/>
      <c r="L153" s="42"/>
    </row>
    <row r="154" spans="1:12" ht="15.75" customHeight="1" x14ac:dyDescent="0.25">
      <c r="A154" s="17" t="s">
        <v>6</v>
      </c>
      <c r="B154" s="10" t="s">
        <v>164</v>
      </c>
      <c r="C154" s="19">
        <v>3833.04</v>
      </c>
      <c r="D154" s="33"/>
      <c r="E154" s="34"/>
      <c r="F154" s="17"/>
      <c r="G154" s="17"/>
      <c r="H154" s="17"/>
      <c r="I154" s="17"/>
      <c r="J154" s="42"/>
      <c r="K154" s="42"/>
      <c r="L154" s="42"/>
    </row>
    <row r="155" spans="1:12" ht="15.75" customHeight="1" x14ac:dyDescent="0.25">
      <c r="A155" s="17" t="s">
        <v>7</v>
      </c>
      <c r="B155" s="10" t="s">
        <v>253</v>
      </c>
      <c r="C155" s="19">
        <v>8114.28</v>
      </c>
      <c r="D155" s="33"/>
      <c r="E155" s="34"/>
      <c r="F155" s="17"/>
      <c r="G155" s="17"/>
      <c r="H155" s="17"/>
      <c r="I155" s="17"/>
      <c r="J155" s="42"/>
      <c r="K155" s="42"/>
      <c r="L155" s="42"/>
    </row>
    <row r="156" spans="1:12" ht="15.75" customHeight="1" x14ac:dyDescent="0.25">
      <c r="A156" s="17" t="s">
        <v>8</v>
      </c>
      <c r="B156" s="10" t="s">
        <v>254</v>
      </c>
      <c r="C156" s="19">
        <v>3074.83</v>
      </c>
      <c r="D156" s="33"/>
      <c r="E156" s="34"/>
      <c r="F156" s="17"/>
      <c r="G156" s="17"/>
      <c r="H156" s="17"/>
      <c r="I156" s="17"/>
      <c r="J156" s="42"/>
      <c r="K156" s="42"/>
      <c r="L156" s="42"/>
    </row>
    <row r="157" spans="1:12" ht="15.75" customHeight="1" x14ac:dyDescent="0.25">
      <c r="A157" s="17" t="s">
        <v>9</v>
      </c>
      <c r="B157" s="10" t="s">
        <v>256</v>
      </c>
      <c r="C157" s="19">
        <v>17013</v>
      </c>
      <c r="D157" s="33"/>
      <c r="E157" s="34"/>
      <c r="F157" s="17"/>
      <c r="G157" s="17"/>
      <c r="H157" s="17"/>
      <c r="I157" s="17"/>
      <c r="J157" s="42"/>
      <c r="K157" s="42"/>
      <c r="L157" s="42"/>
    </row>
    <row r="158" spans="1:12" ht="15.75" customHeight="1" x14ac:dyDescent="0.25">
      <c r="A158" s="17" t="s">
        <v>10</v>
      </c>
      <c r="B158" s="10" t="s">
        <v>256</v>
      </c>
      <c r="C158" s="19">
        <v>20740</v>
      </c>
      <c r="D158" s="33"/>
      <c r="E158" s="34"/>
      <c r="F158" s="17"/>
      <c r="G158" s="17"/>
      <c r="H158" s="17"/>
      <c r="I158" s="17"/>
      <c r="J158" s="42"/>
      <c r="K158" s="42"/>
      <c r="L158" s="42"/>
    </row>
    <row r="159" spans="1:12" ht="15.75" customHeight="1" x14ac:dyDescent="0.25">
      <c r="A159" s="17" t="s">
        <v>11</v>
      </c>
      <c r="B159" s="10" t="s">
        <v>257</v>
      </c>
      <c r="C159" s="19">
        <v>1600</v>
      </c>
      <c r="D159" s="33"/>
      <c r="E159" s="34"/>
      <c r="F159" s="17"/>
      <c r="G159" s="17"/>
      <c r="H159" s="17"/>
      <c r="I159" s="17"/>
      <c r="J159" s="42"/>
      <c r="K159" s="42"/>
      <c r="L159" s="42"/>
    </row>
    <row r="160" spans="1:12" ht="15.75" customHeight="1" x14ac:dyDescent="0.25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</row>
    <row r="161" spans="1:12" ht="15.75" customHeight="1" x14ac:dyDescent="0.25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</row>
    <row r="162" spans="1:12" ht="15.75" customHeight="1" x14ac:dyDescent="0.25">
      <c r="A162" s="83" t="s">
        <v>6</v>
      </c>
      <c r="B162" s="12" t="s">
        <v>54</v>
      </c>
      <c r="C162" s="19"/>
      <c r="D162" s="33"/>
      <c r="E162" s="34"/>
      <c r="F162" s="128" t="s">
        <v>16</v>
      </c>
      <c r="G162" s="128"/>
      <c r="H162" s="128"/>
      <c r="I162" s="128"/>
      <c r="J162" s="42"/>
      <c r="K162" s="42"/>
      <c r="L162" s="42"/>
    </row>
    <row r="163" spans="1:12" ht="60" customHeight="1" x14ac:dyDescent="0.25">
      <c r="A163" s="83" t="s">
        <v>0</v>
      </c>
      <c r="B163" s="83" t="s">
        <v>17</v>
      </c>
      <c r="C163" s="13" t="s">
        <v>25</v>
      </c>
      <c r="D163" s="14" t="s">
        <v>18</v>
      </c>
      <c r="E163" s="15" t="s">
        <v>19</v>
      </c>
      <c r="F163" s="83" t="s">
        <v>20</v>
      </c>
      <c r="G163" s="83" t="s">
        <v>21</v>
      </c>
      <c r="H163" s="83" t="s">
        <v>22</v>
      </c>
      <c r="I163" s="16" t="s">
        <v>23</v>
      </c>
      <c r="J163" s="42"/>
      <c r="K163" s="42"/>
      <c r="L163" s="42"/>
    </row>
    <row r="164" spans="1:12" ht="15.75" customHeight="1" x14ac:dyDescent="0.25">
      <c r="A164" s="17" t="s">
        <v>1</v>
      </c>
      <c r="B164" s="10" t="s">
        <v>259</v>
      </c>
      <c r="C164" s="19"/>
      <c r="D164" s="33"/>
      <c r="E164" s="34"/>
      <c r="F164" s="17"/>
      <c r="G164" s="17"/>
      <c r="H164" s="17"/>
      <c r="I164" s="17"/>
      <c r="J164" s="42"/>
      <c r="K164" s="42"/>
      <c r="L164" s="42"/>
    </row>
    <row r="165" spans="1:12" ht="15.75" customHeight="1" x14ac:dyDescent="0.25">
      <c r="A165" s="17" t="s">
        <v>2</v>
      </c>
      <c r="B165" s="10" t="s">
        <v>259</v>
      </c>
      <c r="C165" s="19"/>
      <c r="D165" s="33"/>
      <c r="E165" s="34"/>
      <c r="F165" s="17"/>
      <c r="G165" s="17"/>
      <c r="H165" s="17"/>
      <c r="I165" s="17"/>
      <c r="J165" s="42"/>
      <c r="K165" s="42"/>
      <c r="L165" s="42"/>
    </row>
    <row r="166" spans="1:12" ht="15.75" customHeight="1" x14ac:dyDescent="0.25">
      <c r="A166" s="17" t="s">
        <v>3</v>
      </c>
      <c r="B166" s="10" t="s">
        <v>354</v>
      </c>
      <c r="C166" s="19">
        <v>2000</v>
      </c>
      <c r="D166" s="33"/>
      <c r="E166" s="34">
        <v>1980</v>
      </c>
      <c r="F166" s="17"/>
      <c r="G166" s="17"/>
      <c r="H166" s="17"/>
      <c r="I166" s="17"/>
      <c r="J166" s="42"/>
      <c r="K166" s="42"/>
      <c r="L166" s="42"/>
    </row>
    <row r="167" spans="1:12" ht="15.75" customHeight="1" x14ac:dyDescent="0.25">
      <c r="A167" s="17" t="s">
        <v>4</v>
      </c>
      <c r="B167" s="10" t="s">
        <v>263</v>
      </c>
      <c r="C167" s="19">
        <v>25000</v>
      </c>
      <c r="D167" s="33"/>
      <c r="E167" s="34">
        <v>2015</v>
      </c>
      <c r="F167" s="17"/>
      <c r="G167" s="17"/>
      <c r="H167" s="17"/>
      <c r="I167" s="17"/>
      <c r="J167" s="42"/>
      <c r="K167" s="42"/>
      <c r="L167" s="42"/>
    </row>
    <row r="168" spans="1:12" ht="15.75" customHeight="1" x14ac:dyDescent="0.25">
      <c r="A168" s="17" t="s">
        <v>5</v>
      </c>
      <c r="B168" s="10" t="s">
        <v>355</v>
      </c>
      <c r="C168" s="19">
        <v>60000</v>
      </c>
      <c r="D168" s="33"/>
      <c r="E168" s="34">
        <v>2015</v>
      </c>
      <c r="F168" s="17"/>
      <c r="G168" s="17"/>
      <c r="H168" s="17"/>
      <c r="I168" s="17"/>
      <c r="J168" s="42"/>
      <c r="K168" s="42"/>
      <c r="L168" s="42"/>
    </row>
    <row r="169" spans="1:12" ht="15.75" customHeight="1" x14ac:dyDescent="0.25">
      <c r="A169" s="17" t="s">
        <v>6</v>
      </c>
      <c r="B169" s="10" t="s">
        <v>356</v>
      </c>
      <c r="C169" s="19">
        <v>12000</v>
      </c>
      <c r="D169" s="33"/>
      <c r="E169" s="34">
        <v>2015</v>
      </c>
      <c r="F169" s="17"/>
      <c r="G169" s="17"/>
      <c r="H169" s="17"/>
      <c r="I169" s="17"/>
      <c r="J169" s="42"/>
      <c r="K169" s="42"/>
      <c r="L169" s="42"/>
    </row>
    <row r="170" spans="1:12" ht="15.75" customHeight="1" x14ac:dyDescent="0.25">
      <c r="A170" s="17" t="s">
        <v>7</v>
      </c>
      <c r="B170" s="10" t="s">
        <v>357</v>
      </c>
      <c r="C170" s="19">
        <v>10000</v>
      </c>
      <c r="D170" s="33"/>
      <c r="E170" s="34">
        <v>2006</v>
      </c>
      <c r="F170" s="17"/>
      <c r="G170" s="17"/>
      <c r="H170" s="17"/>
      <c r="I170" s="17"/>
      <c r="J170" s="42"/>
      <c r="K170" s="42"/>
      <c r="L170" s="42"/>
    </row>
    <row r="171" spans="1:12" ht="15.75" customHeight="1" x14ac:dyDescent="0.25">
      <c r="A171" s="17" t="s">
        <v>8</v>
      </c>
      <c r="B171" s="10" t="s">
        <v>357</v>
      </c>
      <c r="C171" s="19">
        <v>15000</v>
      </c>
      <c r="D171" s="33"/>
      <c r="E171" s="34">
        <v>2012</v>
      </c>
      <c r="F171" s="17"/>
      <c r="G171" s="17"/>
      <c r="H171" s="17"/>
      <c r="I171" s="17"/>
      <c r="J171" s="42"/>
      <c r="K171" s="42"/>
      <c r="L171" s="42"/>
    </row>
    <row r="172" spans="1:12" ht="15.75" customHeight="1" x14ac:dyDescent="0.25">
      <c r="A172" s="17" t="s">
        <v>9</v>
      </c>
      <c r="B172" s="10" t="s">
        <v>390</v>
      </c>
      <c r="C172" s="19"/>
      <c r="D172" s="33"/>
      <c r="E172" s="34"/>
      <c r="F172" s="17"/>
      <c r="G172" s="17"/>
      <c r="H172" s="17"/>
      <c r="I172" s="17"/>
      <c r="J172" s="42"/>
      <c r="K172" s="42"/>
      <c r="L172" s="42"/>
    </row>
    <row r="173" spans="1:12" ht="15.75" customHeight="1" x14ac:dyDescent="0.25">
      <c r="A173" s="17" t="s">
        <v>10</v>
      </c>
      <c r="B173" s="10" t="s">
        <v>389</v>
      </c>
      <c r="C173" s="19"/>
      <c r="D173" s="33"/>
      <c r="E173" s="34">
        <v>2012</v>
      </c>
      <c r="F173" s="17"/>
      <c r="G173" s="17"/>
      <c r="H173" s="17"/>
      <c r="I173" s="17"/>
      <c r="J173" s="42"/>
      <c r="K173" s="42"/>
      <c r="L173" s="42"/>
    </row>
    <row r="174" spans="1:12" ht="15.75" customHeight="1" x14ac:dyDescent="0.25">
      <c r="A174" s="17" t="s">
        <v>11</v>
      </c>
      <c r="B174" s="10" t="s">
        <v>24</v>
      </c>
      <c r="C174" s="19">
        <v>74325.210000000006</v>
      </c>
      <c r="D174" s="33"/>
      <c r="E174" s="34"/>
      <c r="F174" s="17"/>
      <c r="G174" s="17"/>
      <c r="H174" s="17"/>
      <c r="I174" s="17"/>
      <c r="J174" s="42"/>
      <c r="K174" s="42"/>
      <c r="L174" s="42"/>
    </row>
    <row r="175" spans="1:12" ht="15.75" customHeight="1" x14ac:dyDescent="0.25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</row>
    <row r="176" spans="1:12" ht="15.75" customHeight="1" x14ac:dyDescent="0.25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</row>
    <row r="177" spans="1:12" ht="15.75" customHeight="1" x14ac:dyDescent="0.25">
      <c r="A177" s="83" t="s">
        <v>7</v>
      </c>
      <c r="B177" s="12" t="s">
        <v>55</v>
      </c>
      <c r="C177" s="19"/>
      <c r="D177" s="33"/>
      <c r="E177" s="34"/>
      <c r="F177" s="128" t="s">
        <v>16</v>
      </c>
      <c r="G177" s="128"/>
      <c r="H177" s="128"/>
      <c r="I177" s="128"/>
      <c r="J177" s="42"/>
      <c r="K177" s="42"/>
      <c r="L177" s="42"/>
    </row>
    <row r="178" spans="1:12" ht="60" customHeight="1" x14ac:dyDescent="0.25">
      <c r="A178" s="83" t="s">
        <v>0</v>
      </c>
      <c r="B178" s="83" t="s">
        <v>17</v>
      </c>
      <c r="C178" s="13" t="s">
        <v>25</v>
      </c>
      <c r="D178" s="14" t="s">
        <v>18</v>
      </c>
      <c r="E178" s="15" t="s">
        <v>19</v>
      </c>
      <c r="F178" s="83" t="s">
        <v>20</v>
      </c>
      <c r="G178" s="83" t="s">
        <v>21</v>
      </c>
      <c r="H178" s="83" t="s">
        <v>22</v>
      </c>
      <c r="I178" s="16" t="s">
        <v>23</v>
      </c>
      <c r="J178" s="42"/>
      <c r="K178" s="42"/>
      <c r="L178" s="42"/>
    </row>
    <row r="179" spans="1:12" ht="15.75" customHeight="1" x14ac:dyDescent="0.25">
      <c r="A179" s="17" t="s">
        <v>1</v>
      </c>
      <c r="B179" s="10" t="s">
        <v>259</v>
      </c>
      <c r="C179" s="19"/>
      <c r="D179" s="33"/>
      <c r="E179" s="34"/>
      <c r="F179" s="17"/>
      <c r="G179" s="17"/>
      <c r="H179" s="17"/>
      <c r="I179" s="17"/>
      <c r="J179" s="42"/>
      <c r="K179" s="42"/>
      <c r="L179" s="42"/>
    </row>
    <row r="180" spans="1:12" ht="15.75" customHeight="1" x14ac:dyDescent="0.25">
      <c r="A180" s="17" t="s">
        <v>2</v>
      </c>
      <c r="B180" s="10" t="s">
        <v>263</v>
      </c>
      <c r="C180" s="19">
        <v>23939.5</v>
      </c>
      <c r="D180" s="33"/>
      <c r="E180" s="34">
        <v>2015</v>
      </c>
      <c r="F180" s="17"/>
      <c r="G180" s="17"/>
      <c r="H180" s="17"/>
      <c r="I180" s="17"/>
      <c r="J180" s="42"/>
      <c r="K180" s="42"/>
      <c r="L180" s="42"/>
    </row>
    <row r="181" spans="1:12" ht="15.75" customHeight="1" x14ac:dyDescent="0.25">
      <c r="A181" s="17" t="s">
        <v>3</v>
      </c>
      <c r="B181" s="10" t="s">
        <v>394</v>
      </c>
      <c r="C181" s="19">
        <v>200</v>
      </c>
      <c r="D181" s="33"/>
      <c r="E181" s="34">
        <v>1980</v>
      </c>
      <c r="F181" s="17"/>
      <c r="G181" s="17"/>
      <c r="H181" s="17"/>
      <c r="I181" s="17"/>
      <c r="J181" s="42"/>
      <c r="K181" s="42"/>
      <c r="L181" s="42"/>
    </row>
    <row r="182" spans="1:12" ht="15.75" customHeight="1" x14ac:dyDescent="0.25">
      <c r="A182" s="17" t="s">
        <v>4</v>
      </c>
      <c r="B182" s="10" t="s">
        <v>395</v>
      </c>
      <c r="C182" s="19">
        <v>5096.18</v>
      </c>
      <c r="D182" s="33"/>
      <c r="E182" s="34">
        <v>1985</v>
      </c>
      <c r="F182" s="17"/>
      <c r="G182" s="17"/>
      <c r="H182" s="17"/>
      <c r="I182" s="17"/>
      <c r="J182" s="42"/>
      <c r="K182" s="42"/>
      <c r="L182" s="42"/>
    </row>
    <row r="183" spans="1:12" ht="15.75" customHeight="1" x14ac:dyDescent="0.25">
      <c r="A183" s="17" t="s">
        <v>5</v>
      </c>
      <c r="B183" s="10" t="s">
        <v>261</v>
      </c>
      <c r="C183" s="19">
        <v>7212.69</v>
      </c>
      <c r="D183" s="33"/>
      <c r="E183" s="34">
        <v>1998</v>
      </c>
      <c r="F183" s="17"/>
      <c r="G183" s="17"/>
      <c r="H183" s="17"/>
      <c r="I183" s="17"/>
      <c r="J183" s="42"/>
      <c r="K183" s="42"/>
      <c r="L183" s="42"/>
    </row>
    <row r="184" spans="1:12" ht="15.75" customHeight="1" x14ac:dyDescent="0.25">
      <c r="A184" s="17" t="s">
        <v>6</v>
      </c>
      <c r="B184" s="10" t="s">
        <v>24</v>
      </c>
      <c r="C184" s="19">
        <f>18946+3000+16761.61</f>
        <v>38707.61</v>
      </c>
      <c r="D184" s="33"/>
      <c r="E184" s="34"/>
      <c r="F184" s="17"/>
      <c r="G184" s="17"/>
      <c r="H184" s="17"/>
      <c r="I184" s="17"/>
      <c r="J184" s="42"/>
      <c r="K184" s="42"/>
      <c r="L184" s="42"/>
    </row>
    <row r="185" spans="1:12" ht="15.75" customHeight="1" x14ac:dyDescent="0.25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</row>
    <row r="186" spans="1:12" ht="15.75" customHeight="1" x14ac:dyDescent="0.25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</row>
    <row r="187" spans="1:12" ht="15.75" customHeight="1" x14ac:dyDescent="0.25">
      <c r="A187" s="83" t="s">
        <v>8</v>
      </c>
      <c r="B187" s="12" t="s">
        <v>56</v>
      </c>
      <c r="C187" s="19"/>
      <c r="D187" s="33"/>
      <c r="E187" s="34"/>
      <c r="F187" s="128" t="s">
        <v>16</v>
      </c>
      <c r="G187" s="128"/>
      <c r="H187" s="128"/>
      <c r="I187" s="128"/>
      <c r="J187" s="42"/>
      <c r="K187" s="42"/>
      <c r="L187" s="42"/>
    </row>
    <row r="188" spans="1:12" ht="60" customHeight="1" x14ac:dyDescent="0.25">
      <c r="A188" s="83" t="s">
        <v>0</v>
      </c>
      <c r="B188" s="83" t="s">
        <v>17</v>
      </c>
      <c r="C188" s="13" t="s">
        <v>25</v>
      </c>
      <c r="D188" s="14" t="s">
        <v>18</v>
      </c>
      <c r="E188" s="15" t="s">
        <v>19</v>
      </c>
      <c r="F188" s="83" t="s">
        <v>20</v>
      </c>
      <c r="G188" s="83" t="s">
        <v>21</v>
      </c>
      <c r="H188" s="83" t="s">
        <v>22</v>
      </c>
      <c r="I188" s="16" t="s">
        <v>23</v>
      </c>
      <c r="J188" s="42"/>
      <c r="K188" s="42"/>
      <c r="L188" s="42"/>
    </row>
    <row r="189" spans="1:12" ht="15.75" customHeight="1" x14ac:dyDescent="0.25">
      <c r="A189" s="17" t="s">
        <v>1</v>
      </c>
      <c r="B189" s="10" t="s">
        <v>260</v>
      </c>
      <c r="C189" s="19"/>
      <c r="D189" s="33"/>
      <c r="E189" s="34"/>
      <c r="F189" s="17"/>
      <c r="G189" s="17"/>
      <c r="H189" s="17"/>
      <c r="I189" s="17"/>
      <c r="J189" s="42"/>
      <c r="K189" s="42"/>
      <c r="L189" s="42"/>
    </row>
    <row r="190" spans="1:12" ht="15.75" customHeight="1" x14ac:dyDescent="0.25">
      <c r="A190" s="17" t="s">
        <v>2</v>
      </c>
      <c r="B190" s="10" t="s">
        <v>254</v>
      </c>
      <c r="C190" s="19">
        <v>14754</v>
      </c>
      <c r="D190" s="33"/>
      <c r="E190" s="34"/>
      <c r="F190" s="17"/>
      <c r="G190" s="17"/>
      <c r="H190" s="17"/>
      <c r="I190" s="17"/>
      <c r="J190" s="42"/>
      <c r="K190" s="42"/>
      <c r="L190" s="42"/>
    </row>
    <row r="191" spans="1:12" ht="15.75" customHeight="1" x14ac:dyDescent="0.25">
      <c r="A191" s="17" t="s">
        <v>3</v>
      </c>
      <c r="B191" s="10" t="s">
        <v>262</v>
      </c>
      <c r="C191" s="19">
        <v>1232</v>
      </c>
      <c r="D191" s="33"/>
      <c r="E191" s="34"/>
      <c r="F191" s="17"/>
      <c r="G191" s="17"/>
      <c r="H191" s="17"/>
      <c r="I191" s="17"/>
      <c r="J191" s="42"/>
      <c r="K191" s="42"/>
      <c r="L191" s="42"/>
    </row>
    <row r="192" spans="1:12" ht="15.75" customHeight="1" x14ac:dyDescent="0.25">
      <c r="A192" s="17" t="s">
        <v>4</v>
      </c>
      <c r="B192" s="10" t="s">
        <v>263</v>
      </c>
      <c r="C192" s="19">
        <v>19999.8</v>
      </c>
      <c r="D192" s="33"/>
      <c r="E192" s="34"/>
      <c r="F192" s="17"/>
      <c r="G192" s="17"/>
      <c r="H192" s="17"/>
      <c r="I192" s="17"/>
      <c r="J192" s="42"/>
      <c r="K192" s="42"/>
      <c r="L192" s="42"/>
    </row>
    <row r="193" spans="1:12" ht="15.75" customHeight="1" x14ac:dyDescent="0.25">
      <c r="A193" s="17" t="s">
        <v>5</v>
      </c>
      <c r="B193" s="10" t="s">
        <v>24</v>
      </c>
      <c r="C193" s="19">
        <v>24267.35</v>
      </c>
      <c r="D193" s="33"/>
      <c r="E193" s="34"/>
      <c r="F193" s="17"/>
      <c r="G193" s="17"/>
      <c r="H193" s="17"/>
      <c r="I193" s="17"/>
      <c r="J193" s="42"/>
      <c r="K193" s="42"/>
      <c r="L193" s="42"/>
    </row>
    <row r="194" spans="1:12" ht="15.75" customHeight="1" x14ac:dyDescent="0.25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</row>
    <row r="195" spans="1:12" ht="15.75" customHeight="1" x14ac:dyDescent="0.25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</row>
    <row r="196" spans="1:12" ht="15.75" customHeight="1" x14ac:dyDescent="0.25">
      <c r="A196" s="83" t="s">
        <v>9</v>
      </c>
      <c r="B196" s="12" t="s">
        <v>57</v>
      </c>
      <c r="C196" s="19"/>
      <c r="D196" s="33"/>
      <c r="E196" s="34"/>
      <c r="F196" s="128" t="s">
        <v>16</v>
      </c>
      <c r="G196" s="128"/>
      <c r="H196" s="128"/>
      <c r="I196" s="128"/>
      <c r="J196" s="42"/>
      <c r="K196" s="42"/>
      <c r="L196" s="42"/>
    </row>
    <row r="197" spans="1:12" ht="60" customHeight="1" x14ac:dyDescent="0.25">
      <c r="A197" s="83" t="s">
        <v>0</v>
      </c>
      <c r="B197" s="83" t="s">
        <v>17</v>
      </c>
      <c r="C197" s="13" t="s">
        <v>25</v>
      </c>
      <c r="D197" s="14" t="s">
        <v>18</v>
      </c>
      <c r="E197" s="15" t="s">
        <v>19</v>
      </c>
      <c r="F197" s="83" t="s">
        <v>20</v>
      </c>
      <c r="G197" s="83" t="s">
        <v>21</v>
      </c>
      <c r="H197" s="83" t="s">
        <v>22</v>
      </c>
      <c r="I197" s="16" t="s">
        <v>23</v>
      </c>
      <c r="J197" s="42"/>
      <c r="K197" s="42"/>
      <c r="L197" s="42"/>
    </row>
    <row r="198" spans="1:12" ht="15.75" customHeight="1" x14ac:dyDescent="0.25">
      <c r="A198" s="17" t="s">
        <v>1</v>
      </c>
      <c r="B198" s="10" t="s">
        <v>259</v>
      </c>
      <c r="C198" s="19"/>
      <c r="D198" s="33"/>
      <c r="E198" s="34"/>
      <c r="F198" s="17"/>
      <c r="G198" s="17"/>
      <c r="H198" s="17"/>
      <c r="I198" s="17"/>
      <c r="J198" s="42"/>
      <c r="K198" s="42"/>
      <c r="L198" s="42"/>
    </row>
    <row r="199" spans="1:12" ht="15.75" customHeight="1" x14ac:dyDescent="0.25">
      <c r="A199" s="17" t="s">
        <v>2</v>
      </c>
      <c r="B199" s="10" t="s">
        <v>418</v>
      </c>
      <c r="C199" s="19"/>
      <c r="D199" s="33">
        <v>731.53</v>
      </c>
      <c r="E199" s="34">
        <v>2012</v>
      </c>
      <c r="F199" s="17"/>
      <c r="G199" s="17"/>
      <c r="H199" s="17"/>
      <c r="I199" s="17"/>
      <c r="J199" s="42"/>
      <c r="K199" s="42"/>
      <c r="L199" s="42"/>
    </row>
    <row r="200" spans="1:12" ht="15.75" customHeight="1" x14ac:dyDescent="0.25">
      <c r="A200" s="17" t="s">
        <v>3</v>
      </c>
      <c r="B200" s="10" t="s">
        <v>263</v>
      </c>
      <c r="C200" s="19">
        <v>25499.75</v>
      </c>
      <c r="D200" s="33"/>
      <c r="E200" s="34">
        <v>2014</v>
      </c>
      <c r="F200" s="17"/>
      <c r="G200" s="17"/>
      <c r="H200" s="17"/>
      <c r="I200" s="17"/>
      <c r="J200" s="42"/>
      <c r="K200" s="42"/>
      <c r="L200" s="42"/>
    </row>
    <row r="201" spans="1:12" ht="15.75" customHeight="1" x14ac:dyDescent="0.25">
      <c r="A201" s="17" t="s">
        <v>4</v>
      </c>
      <c r="B201" s="10" t="s">
        <v>263</v>
      </c>
      <c r="C201" s="19">
        <v>6490.4</v>
      </c>
      <c r="D201" s="33"/>
      <c r="E201" s="34">
        <v>2011</v>
      </c>
      <c r="F201" s="17"/>
      <c r="G201" s="17"/>
      <c r="H201" s="17"/>
      <c r="I201" s="17"/>
      <c r="J201" s="42"/>
      <c r="K201" s="42"/>
      <c r="L201" s="42"/>
    </row>
    <row r="202" spans="1:12" ht="15.75" customHeight="1" x14ac:dyDescent="0.25">
      <c r="A202" s="17" t="s">
        <v>5</v>
      </c>
      <c r="B202" s="10" t="s">
        <v>326</v>
      </c>
      <c r="C202" s="19"/>
      <c r="D202" s="33"/>
      <c r="E202" s="34">
        <v>1990</v>
      </c>
      <c r="F202" s="17"/>
      <c r="G202" s="17"/>
      <c r="H202" s="17"/>
      <c r="I202" s="17"/>
      <c r="J202" s="42"/>
      <c r="K202" s="42"/>
      <c r="L202" s="42"/>
    </row>
    <row r="203" spans="1:12" ht="15.75" customHeight="1" x14ac:dyDescent="0.25">
      <c r="A203" s="17" t="s">
        <v>6</v>
      </c>
      <c r="B203" s="10" t="s">
        <v>327</v>
      </c>
      <c r="C203" s="19"/>
      <c r="D203" s="33"/>
      <c r="E203" s="34">
        <v>1990</v>
      </c>
      <c r="F203" s="17"/>
      <c r="G203" s="17"/>
      <c r="H203" s="17"/>
      <c r="I203" s="17"/>
      <c r="J203" s="42"/>
      <c r="K203" s="42"/>
      <c r="L203" s="42"/>
    </row>
    <row r="204" spans="1:12" ht="15.75" customHeight="1" x14ac:dyDescent="0.25">
      <c r="A204" s="17" t="s">
        <v>7</v>
      </c>
      <c r="B204" s="10" t="s">
        <v>328</v>
      </c>
      <c r="C204" s="19"/>
      <c r="D204" s="33"/>
      <c r="E204" s="34">
        <v>2005</v>
      </c>
      <c r="F204" s="17"/>
      <c r="G204" s="17"/>
      <c r="H204" s="17"/>
      <c r="I204" s="17"/>
      <c r="J204" s="42"/>
      <c r="K204" s="42"/>
      <c r="L204" s="42"/>
    </row>
    <row r="205" spans="1:12" ht="15.75" customHeight="1" x14ac:dyDescent="0.25">
      <c r="A205" s="17" t="s">
        <v>8</v>
      </c>
      <c r="B205" s="10" t="s">
        <v>329</v>
      </c>
      <c r="C205" s="19">
        <v>9000</v>
      </c>
      <c r="D205" s="33"/>
      <c r="E205" s="34"/>
      <c r="F205" s="17"/>
      <c r="G205" s="17"/>
      <c r="H205" s="17"/>
      <c r="I205" s="17"/>
      <c r="J205" s="42"/>
      <c r="K205" s="42"/>
      <c r="L205" s="42"/>
    </row>
    <row r="206" spans="1:12" ht="15.75" customHeight="1" x14ac:dyDescent="0.25">
      <c r="A206" s="17" t="s">
        <v>9</v>
      </c>
      <c r="B206" s="10" t="s">
        <v>24</v>
      </c>
      <c r="C206" s="19">
        <v>23788.12</v>
      </c>
      <c r="D206" s="33"/>
      <c r="E206" s="34"/>
      <c r="F206" s="17"/>
      <c r="G206" s="17"/>
      <c r="H206" s="17"/>
      <c r="I206" s="17"/>
      <c r="J206" s="42"/>
      <c r="K206" s="42"/>
      <c r="L206" s="42"/>
    </row>
    <row r="207" spans="1:12" ht="15.75" customHeight="1" x14ac:dyDescent="0.25">
      <c r="A207" s="40"/>
      <c r="B207" s="42"/>
      <c r="C207" s="38"/>
      <c r="D207" s="41"/>
      <c r="E207" s="39"/>
      <c r="F207" s="40"/>
      <c r="G207" s="40"/>
      <c r="H207" s="40"/>
      <c r="I207" s="40"/>
      <c r="J207" s="42"/>
      <c r="K207" s="42"/>
      <c r="L207" s="42"/>
    </row>
    <row r="208" spans="1:12" ht="15.75" customHeight="1" x14ac:dyDescent="0.25">
      <c r="A208" s="40"/>
      <c r="B208" s="42"/>
      <c r="C208" s="38"/>
      <c r="D208" s="41"/>
      <c r="E208" s="39"/>
      <c r="F208" s="40"/>
      <c r="G208" s="40"/>
      <c r="H208" s="40"/>
      <c r="I208" s="40"/>
      <c r="J208" s="42"/>
      <c r="K208" s="42"/>
      <c r="L208" s="42"/>
    </row>
    <row r="209" spans="1:12" ht="15.75" customHeight="1" x14ac:dyDescent="0.25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</row>
    <row r="210" spans="1:12" ht="15.75" customHeight="1" x14ac:dyDescent="0.25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</row>
    <row r="211" spans="1:12" ht="15.75" customHeight="1" x14ac:dyDescent="0.25">
      <c r="A211" s="83" t="s">
        <v>10</v>
      </c>
      <c r="B211" s="12" t="s">
        <v>58</v>
      </c>
      <c r="C211" s="19"/>
      <c r="D211" s="33"/>
      <c r="E211" s="34"/>
      <c r="F211" s="128" t="s">
        <v>16</v>
      </c>
      <c r="G211" s="128"/>
      <c r="H211" s="128"/>
      <c r="I211" s="128"/>
      <c r="J211" s="42"/>
      <c r="K211" s="42"/>
      <c r="L211" s="42"/>
    </row>
    <row r="212" spans="1:12" ht="60" customHeight="1" x14ac:dyDescent="0.25">
      <c r="A212" s="83" t="s">
        <v>0</v>
      </c>
      <c r="B212" s="83" t="s">
        <v>17</v>
      </c>
      <c r="C212" s="13" t="s">
        <v>25</v>
      </c>
      <c r="D212" s="14" t="s">
        <v>18</v>
      </c>
      <c r="E212" s="15" t="s">
        <v>19</v>
      </c>
      <c r="F212" s="83" t="s">
        <v>20</v>
      </c>
      <c r="G212" s="83" t="s">
        <v>21</v>
      </c>
      <c r="H212" s="83" t="s">
        <v>22</v>
      </c>
      <c r="I212" s="16" t="s">
        <v>23</v>
      </c>
      <c r="J212" s="42"/>
      <c r="K212" s="42"/>
      <c r="L212" s="42"/>
    </row>
    <row r="213" spans="1:12" ht="26.25" customHeight="1" x14ac:dyDescent="0.25">
      <c r="A213" s="17" t="s">
        <v>1</v>
      </c>
      <c r="B213" s="10" t="s">
        <v>259</v>
      </c>
      <c r="C213" s="19"/>
      <c r="D213" s="33"/>
      <c r="E213" s="34"/>
      <c r="F213" s="17"/>
      <c r="G213" s="17"/>
      <c r="H213" s="17"/>
      <c r="I213" s="17"/>
      <c r="J213" s="42"/>
      <c r="K213" s="42"/>
      <c r="L213" s="42"/>
    </row>
    <row r="214" spans="1:12" ht="24.75" customHeight="1" x14ac:dyDescent="0.25">
      <c r="A214" s="17" t="s">
        <v>2</v>
      </c>
      <c r="B214" s="18" t="s">
        <v>289</v>
      </c>
      <c r="C214" s="19">
        <v>11359.13</v>
      </c>
      <c r="D214" s="33">
        <v>34</v>
      </c>
      <c r="E214" s="34">
        <v>1960</v>
      </c>
      <c r="F214" s="17" t="s">
        <v>67</v>
      </c>
      <c r="G214" s="17"/>
      <c r="H214" s="17"/>
      <c r="I214" s="17" t="s">
        <v>73</v>
      </c>
      <c r="J214" s="42"/>
      <c r="K214" s="42"/>
      <c r="L214" s="42"/>
    </row>
    <row r="215" spans="1:12" ht="15.75" customHeight="1" x14ac:dyDescent="0.25">
      <c r="A215" s="17" t="s">
        <v>3</v>
      </c>
      <c r="B215" s="10" t="s">
        <v>24</v>
      </c>
      <c r="C215" s="19">
        <v>48435.33</v>
      </c>
      <c r="D215" s="33"/>
      <c r="E215" s="34"/>
      <c r="F215" s="17"/>
      <c r="G215" s="17"/>
      <c r="H215" s="17"/>
      <c r="I215" s="17"/>
      <c r="J215" s="42"/>
      <c r="K215" s="42"/>
      <c r="L215" s="42"/>
    </row>
    <row r="216" spans="1:12" ht="15.75" customHeight="1" x14ac:dyDescent="0.25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</row>
    <row r="217" spans="1:12" ht="15.75" customHeight="1" x14ac:dyDescent="0.25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</row>
    <row r="218" spans="1:12" ht="15.75" customHeight="1" x14ac:dyDescent="0.25">
      <c r="A218" s="83" t="s">
        <v>11</v>
      </c>
      <c r="B218" s="12" t="s">
        <v>59</v>
      </c>
      <c r="C218" s="19"/>
      <c r="D218" s="33"/>
      <c r="E218" s="34"/>
      <c r="F218" s="128" t="s">
        <v>16</v>
      </c>
      <c r="G218" s="128"/>
      <c r="H218" s="128"/>
      <c r="I218" s="128"/>
      <c r="J218" s="42"/>
      <c r="K218" s="42"/>
      <c r="L218" s="42"/>
    </row>
    <row r="219" spans="1:12" ht="60" customHeight="1" x14ac:dyDescent="0.25">
      <c r="A219" s="83" t="s">
        <v>0</v>
      </c>
      <c r="B219" s="83" t="s">
        <v>17</v>
      </c>
      <c r="C219" s="13" t="s">
        <v>25</v>
      </c>
      <c r="D219" s="14" t="s">
        <v>18</v>
      </c>
      <c r="E219" s="15" t="s">
        <v>19</v>
      </c>
      <c r="F219" s="83" t="s">
        <v>20</v>
      </c>
      <c r="G219" s="83" t="s">
        <v>21</v>
      </c>
      <c r="H219" s="83" t="s">
        <v>22</v>
      </c>
      <c r="I219" s="16" t="s">
        <v>23</v>
      </c>
      <c r="J219" s="42"/>
      <c r="K219" s="42"/>
      <c r="L219" s="42"/>
    </row>
    <row r="220" spans="1:12" ht="15.75" customHeight="1" x14ac:dyDescent="0.25">
      <c r="A220" s="17" t="s">
        <v>1</v>
      </c>
      <c r="B220" s="10" t="s">
        <v>24</v>
      </c>
      <c r="C220" s="19">
        <v>4500</v>
      </c>
      <c r="D220" s="33"/>
      <c r="E220" s="34"/>
      <c r="F220" s="17"/>
      <c r="G220" s="17"/>
      <c r="H220" s="17"/>
      <c r="I220" s="17"/>
      <c r="J220" s="42"/>
      <c r="K220" s="42"/>
      <c r="L220" s="42"/>
    </row>
    <row r="221" spans="1:12" ht="15.75" customHeight="1" x14ac:dyDescent="0.25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</row>
    <row r="222" spans="1:12" ht="15.75" customHeight="1" x14ac:dyDescent="0.25">
      <c r="A222" s="42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</row>
    <row r="223" spans="1:12" ht="15.75" customHeight="1" x14ac:dyDescent="0.25">
      <c r="A223" s="83" t="s">
        <v>12</v>
      </c>
      <c r="B223" s="12" t="s">
        <v>60</v>
      </c>
      <c r="C223" s="19"/>
      <c r="D223" s="33"/>
      <c r="E223" s="34"/>
      <c r="F223" s="128" t="s">
        <v>16</v>
      </c>
      <c r="G223" s="128"/>
      <c r="H223" s="128"/>
      <c r="I223" s="128"/>
      <c r="J223" s="42"/>
      <c r="K223" s="42"/>
      <c r="L223" s="42"/>
    </row>
    <row r="224" spans="1:12" ht="60" customHeight="1" x14ac:dyDescent="0.25">
      <c r="A224" s="83" t="s">
        <v>0</v>
      </c>
      <c r="B224" s="83" t="s">
        <v>17</v>
      </c>
      <c r="C224" s="13" t="s">
        <v>25</v>
      </c>
      <c r="D224" s="14" t="s">
        <v>18</v>
      </c>
      <c r="E224" s="15" t="s">
        <v>19</v>
      </c>
      <c r="F224" s="83" t="s">
        <v>20</v>
      </c>
      <c r="G224" s="83" t="s">
        <v>21</v>
      </c>
      <c r="H224" s="83" t="s">
        <v>22</v>
      </c>
      <c r="I224" s="16" t="s">
        <v>23</v>
      </c>
      <c r="J224" s="42"/>
      <c r="K224" s="42"/>
      <c r="L224" s="42"/>
    </row>
    <row r="225" spans="1:12" ht="15.75" customHeight="1" x14ac:dyDescent="0.25">
      <c r="A225" s="17" t="s">
        <v>1</v>
      </c>
      <c r="B225" s="10" t="s">
        <v>300</v>
      </c>
      <c r="C225" s="19">
        <v>3506.36</v>
      </c>
      <c r="D225" s="33"/>
      <c r="E225" s="34"/>
      <c r="F225" s="17"/>
      <c r="G225" s="17"/>
      <c r="H225" s="17"/>
      <c r="I225" s="17"/>
      <c r="J225" s="42"/>
      <c r="K225" s="42"/>
      <c r="L225" s="42"/>
    </row>
    <row r="226" spans="1:12" ht="15.75" customHeight="1" x14ac:dyDescent="0.25">
      <c r="A226" s="17" t="s">
        <v>2</v>
      </c>
      <c r="B226" s="10" t="s">
        <v>301</v>
      </c>
      <c r="C226" s="19">
        <v>6000</v>
      </c>
      <c r="D226" s="33"/>
      <c r="E226" s="34"/>
      <c r="F226" s="17"/>
      <c r="G226" s="17"/>
      <c r="H226" s="17"/>
      <c r="I226" s="17"/>
      <c r="J226" s="42"/>
      <c r="K226" s="42"/>
      <c r="L226" s="42"/>
    </row>
    <row r="227" spans="1:12" ht="15.75" customHeight="1" x14ac:dyDescent="0.25">
      <c r="A227" s="42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</row>
    <row r="228" spans="1:12" ht="15.75" customHeight="1" x14ac:dyDescent="0.25">
      <c r="A228" s="42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</row>
    <row r="229" spans="1:12" ht="15.75" customHeight="1" x14ac:dyDescent="0.25">
      <c r="A229" s="83" t="s">
        <v>13</v>
      </c>
      <c r="B229" s="12" t="s">
        <v>61</v>
      </c>
      <c r="C229" s="19"/>
      <c r="D229" s="33"/>
      <c r="E229" s="34"/>
      <c r="F229" s="128" t="s">
        <v>16</v>
      </c>
      <c r="G229" s="128"/>
      <c r="H229" s="128"/>
      <c r="I229" s="128"/>
      <c r="J229" s="42"/>
      <c r="K229" s="42"/>
      <c r="L229" s="42"/>
    </row>
    <row r="230" spans="1:12" ht="60" customHeight="1" x14ac:dyDescent="0.25">
      <c r="A230" s="83" t="s">
        <v>0</v>
      </c>
      <c r="B230" s="83" t="s">
        <v>17</v>
      </c>
      <c r="C230" s="13" t="s">
        <v>25</v>
      </c>
      <c r="D230" s="14" t="s">
        <v>18</v>
      </c>
      <c r="E230" s="15" t="s">
        <v>19</v>
      </c>
      <c r="F230" s="83" t="s">
        <v>20</v>
      </c>
      <c r="G230" s="83" t="s">
        <v>21</v>
      </c>
      <c r="H230" s="83" t="s">
        <v>22</v>
      </c>
      <c r="I230" s="16" t="s">
        <v>23</v>
      </c>
      <c r="J230" s="42"/>
      <c r="K230" s="42"/>
      <c r="L230" s="42"/>
    </row>
    <row r="231" spans="1:12" ht="15.75" customHeight="1" x14ac:dyDescent="0.25">
      <c r="A231" s="17" t="s">
        <v>1</v>
      </c>
      <c r="B231" s="10" t="s">
        <v>313</v>
      </c>
      <c r="C231" s="19"/>
      <c r="D231" s="33"/>
      <c r="E231" s="34"/>
      <c r="F231" s="17"/>
      <c r="G231" s="17"/>
      <c r="H231" s="17"/>
      <c r="I231" s="17"/>
      <c r="J231" s="42"/>
      <c r="K231" s="42"/>
      <c r="L231" s="42"/>
    </row>
    <row r="232" spans="1:12" ht="15.75" customHeight="1" x14ac:dyDescent="0.25">
      <c r="A232" s="17" t="s">
        <v>2</v>
      </c>
      <c r="B232" s="10" t="s">
        <v>314</v>
      </c>
      <c r="C232" s="19"/>
      <c r="D232" s="33"/>
      <c r="E232" s="34"/>
      <c r="F232" s="17"/>
      <c r="G232" s="17"/>
      <c r="H232" s="17"/>
      <c r="I232" s="17"/>
      <c r="J232" s="42"/>
      <c r="K232" s="42"/>
      <c r="L232" s="42"/>
    </row>
    <row r="233" spans="1:12" ht="15.75" customHeight="1" x14ac:dyDescent="0.25">
      <c r="A233" s="17" t="s">
        <v>3</v>
      </c>
      <c r="B233" s="10" t="s">
        <v>24</v>
      </c>
      <c r="C233" s="19"/>
      <c r="D233" s="33"/>
      <c r="E233" s="34"/>
      <c r="F233" s="17"/>
      <c r="G233" s="17"/>
      <c r="H233" s="17"/>
      <c r="I233" s="17"/>
      <c r="J233" s="42"/>
      <c r="K233" s="42"/>
      <c r="L233" s="42"/>
    </row>
    <row r="234" spans="1:12" ht="15.75" customHeight="1" x14ac:dyDescent="0.25">
      <c r="A234" s="42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</row>
    <row r="235" spans="1:12" ht="15.75" customHeight="1" x14ac:dyDescent="0.25">
      <c r="A235" s="42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</row>
    <row r="236" spans="1:12" ht="15.75" customHeight="1" x14ac:dyDescent="0.25">
      <c r="A236" s="83" t="s">
        <v>26</v>
      </c>
      <c r="B236" s="12" t="s">
        <v>427</v>
      </c>
      <c r="C236" s="19"/>
      <c r="D236" s="33"/>
      <c r="E236" s="34"/>
      <c r="F236" s="128" t="s">
        <v>16</v>
      </c>
      <c r="G236" s="128"/>
      <c r="H236" s="128"/>
      <c r="I236" s="128"/>
      <c r="J236" s="42"/>
      <c r="K236" s="42"/>
      <c r="L236" s="42"/>
    </row>
    <row r="237" spans="1:12" ht="60" customHeight="1" x14ac:dyDescent="0.25">
      <c r="A237" s="83" t="s">
        <v>0</v>
      </c>
      <c r="B237" s="83" t="s">
        <v>17</v>
      </c>
      <c r="C237" s="13" t="s">
        <v>25</v>
      </c>
      <c r="D237" s="14" t="s">
        <v>18</v>
      </c>
      <c r="E237" s="15" t="s">
        <v>19</v>
      </c>
      <c r="F237" s="83" t="s">
        <v>20</v>
      </c>
      <c r="G237" s="83" t="s">
        <v>21</v>
      </c>
      <c r="H237" s="83" t="s">
        <v>22</v>
      </c>
      <c r="I237" s="16" t="s">
        <v>23</v>
      </c>
      <c r="J237" s="42"/>
      <c r="K237" s="42"/>
      <c r="L237" s="42"/>
    </row>
    <row r="238" spans="1:12" ht="15.75" customHeight="1" x14ac:dyDescent="0.25">
      <c r="A238" s="17" t="s">
        <v>1</v>
      </c>
      <c r="B238" s="10" t="s">
        <v>164</v>
      </c>
      <c r="C238" s="19">
        <v>22826</v>
      </c>
      <c r="D238" s="33"/>
      <c r="E238" s="34"/>
      <c r="F238" s="17"/>
      <c r="G238" s="17"/>
      <c r="H238" s="17"/>
      <c r="I238" s="17"/>
      <c r="J238" s="42"/>
      <c r="K238" s="42"/>
      <c r="L238" s="42"/>
    </row>
    <row r="239" spans="1:12" ht="15.75" customHeight="1" x14ac:dyDescent="0.25">
      <c r="A239" s="17" t="s">
        <v>2</v>
      </c>
      <c r="B239" s="10" t="s">
        <v>163</v>
      </c>
      <c r="C239" s="19">
        <v>33572</v>
      </c>
      <c r="D239" s="33"/>
      <c r="E239" s="34"/>
      <c r="F239" s="17"/>
      <c r="G239" s="17"/>
      <c r="H239" s="17"/>
      <c r="I239" s="17"/>
      <c r="J239" s="42"/>
      <c r="K239" s="42"/>
      <c r="L239" s="42"/>
    </row>
    <row r="240" spans="1:12" ht="15.75" customHeight="1" x14ac:dyDescent="0.25">
      <c r="A240" s="17" t="s">
        <v>3</v>
      </c>
      <c r="B240" s="10" t="s">
        <v>24</v>
      </c>
      <c r="C240" s="19">
        <v>22905</v>
      </c>
      <c r="D240" s="33"/>
      <c r="E240" s="34"/>
      <c r="F240" s="17"/>
      <c r="G240" s="17"/>
      <c r="H240" s="17"/>
      <c r="I240" s="17"/>
      <c r="J240" s="42"/>
      <c r="K240" s="42"/>
      <c r="L240" s="42"/>
    </row>
    <row r="241" spans="1:12" ht="15.75" customHeight="1" x14ac:dyDescent="0.25">
      <c r="A241" s="42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</row>
    <row r="242" spans="1:12" ht="15.75" customHeight="1" x14ac:dyDescent="0.25">
      <c r="A242" s="42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</row>
    <row r="243" spans="1:12" ht="15.75" customHeight="1" x14ac:dyDescent="0.25">
      <c r="A243" s="83" t="s">
        <v>27</v>
      </c>
      <c r="B243" s="12" t="s">
        <v>62</v>
      </c>
      <c r="C243" s="19"/>
      <c r="D243" s="33"/>
      <c r="E243" s="34"/>
      <c r="F243" s="128" t="s">
        <v>16</v>
      </c>
      <c r="G243" s="128"/>
      <c r="H243" s="128"/>
      <c r="I243" s="128"/>
      <c r="J243" s="42"/>
      <c r="K243" s="42"/>
      <c r="L243" s="42"/>
    </row>
    <row r="244" spans="1:12" ht="60" customHeight="1" x14ac:dyDescent="0.25">
      <c r="A244" s="83" t="s">
        <v>0</v>
      </c>
      <c r="B244" s="83" t="s">
        <v>17</v>
      </c>
      <c r="C244" s="13" t="s">
        <v>25</v>
      </c>
      <c r="D244" s="14" t="s">
        <v>18</v>
      </c>
      <c r="E244" s="15" t="s">
        <v>19</v>
      </c>
      <c r="F244" s="83" t="s">
        <v>20</v>
      </c>
      <c r="G244" s="83" t="s">
        <v>21</v>
      </c>
      <c r="H244" s="83" t="s">
        <v>22</v>
      </c>
      <c r="I244" s="16" t="s">
        <v>23</v>
      </c>
      <c r="J244" s="42"/>
      <c r="K244" s="42"/>
      <c r="L244" s="42"/>
    </row>
    <row r="245" spans="1:12" ht="24.75" customHeight="1" x14ac:dyDescent="0.25">
      <c r="A245" s="17">
        <v>1</v>
      </c>
      <c r="B245" s="58" t="s">
        <v>263</v>
      </c>
      <c r="C245" s="13"/>
      <c r="D245" s="14"/>
      <c r="E245" s="15"/>
      <c r="F245" s="83"/>
      <c r="G245" s="83"/>
      <c r="H245" s="83"/>
      <c r="I245" s="16"/>
      <c r="J245" s="42"/>
      <c r="K245" s="42"/>
      <c r="L245" s="42"/>
    </row>
    <row r="246" spans="1:12" ht="15.75" customHeight="1" x14ac:dyDescent="0.25">
      <c r="A246" s="17">
        <v>2</v>
      </c>
      <c r="B246" s="10" t="s">
        <v>356</v>
      </c>
      <c r="C246" s="10"/>
      <c r="D246" s="10"/>
      <c r="E246" s="10"/>
      <c r="F246" s="10"/>
      <c r="G246" s="10"/>
      <c r="H246" s="10"/>
      <c r="I246" s="10"/>
      <c r="J246" s="42"/>
      <c r="K246" s="42"/>
      <c r="L246" s="42"/>
    </row>
    <row r="247" spans="1:12" ht="15.75" customHeight="1" x14ac:dyDescent="0.25">
      <c r="A247" s="42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</row>
    <row r="248" spans="1:12" ht="15.75" customHeight="1" x14ac:dyDescent="0.25">
      <c r="A248" s="42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</row>
    <row r="249" spans="1:12" ht="15.75" customHeight="1" x14ac:dyDescent="0.25">
      <c r="A249" s="83" t="s">
        <v>28</v>
      </c>
      <c r="B249" s="12" t="s">
        <v>63</v>
      </c>
      <c r="C249" s="19"/>
      <c r="D249" s="33"/>
      <c r="E249" s="34"/>
      <c r="F249" s="128" t="s">
        <v>16</v>
      </c>
      <c r="G249" s="128"/>
      <c r="H249" s="128"/>
      <c r="I249" s="128"/>
      <c r="J249" s="42"/>
      <c r="K249" s="42"/>
      <c r="L249" s="42"/>
    </row>
    <row r="250" spans="1:12" ht="60" customHeight="1" x14ac:dyDescent="0.25">
      <c r="A250" s="83" t="s">
        <v>0</v>
      </c>
      <c r="B250" s="83" t="s">
        <v>17</v>
      </c>
      <c r="C250" s="13" t="s">
        <v>25</v>
      </c>
      <c r="D250" s="14" t="s">
        <v>18</v>
      </c>
      <c r="E250" s="15" t="s">
        <v>19</v>
      </c>
      <c r="F250" s="83" t="s">
        <v>20</v>
      </c>
      <c r="G250" s="83" t="s">
        <v>21</v>
      </c>
      <c r="H250" s="83" t="s">
        <v>22</v>
      </c>
      <c r="I250" s="16" t="s">
        <v>23</v>
      </c>
      <c r="J250" s="42"/>
      <c r="K250" s="42"/>
      <c r="L250" s="42"/>
    </row>
    <row r="251" spans="1:12" ht="15.75" customHeight="1" x14ac:dyDescent="0.25">
      <c r="A251" s="17" t="s">
        <v>1</v>
      </c>
      <c r="B251" s="10" t="s">
        <v>272</v>
      </c>
      <c r="C251" s="19">
        <v>9100</v>
      </c>
      <c r="D251" s="33"/>
      <c r="E251" s="34"/>
      <c r="F251" s="17"/>
      <c r="G251" s="17"/>
      <c r="H251" s="17"/>
      <c r="I251" s="17"/>
      <c r="J251" s="42"/>
      <c r="K251" s="42"/>
      <c r="L251" s="42"/>
    </row>
    <row r="252" spans="1:12" ht="21.75" customHeight="1" x14ac:dyDescent="0.25">
      <c r="A252" s="17" t="s">
        <v>2</v>
      </c>
      <c r="B252" s="10" t="s">
        <v>272</v>
      </c>
      <c r="C252" s="19">
        <v>1845</v>
      </c>
      <c r="D252" s="33"/>
      <c r="E252" s="34"/>
      <c r="F252" s="17"/>
      <c r="G252" s="17"/>
      <c r="H252" s="17"/>
      <c r="I252" s="17"/>
      <c r="J252" s="42"/>
      <c r="K252" s="42"/>
      <c r="L252" s="42"/>
    </row>
    <row r="253" spans="1:12" ht="21.75" customHeight="1" x14ac:dyDescent="0.25">
      <c r="A253" s="17" t="s">
        <v>3</v>
      </c>
      <c r="B253" s="10" t="s">
        <v>272</v>
      </c>
      <c r="C253" s="19">
        <v>49925.7</v>
      </c>
      <c r="D253" s="33"/>
      <c r="E253" s="34"/>
      <c r="F253" s="17"/>
      <c r="G253" s="17"/>
      <c r="H253" s="17"/>
      <c r="I253" s="17"/>
      <c r="J253" s="42"/>
      <c r="K253" s="42"/>
      <c r="L253" s="42"/>
    </row>
    <row r="254" spans="1:12" ht="24.75" customHeight="1" x14ac:dyDescent="0.25">
      <c r="A254" s="17" t="s">
        <v>4</v>
      </c>
      <c r="B254" s="18" t="s">
        <v>273</v>
      </c>
      <c r="C254" s="19">
        <v>99959.24</v>
      </c>
      <c r="D254" s="33"/>
      <c r="E254" s="34"/>
      <c r="F254" s="17"/>
      <c r="G254" s="17"/>
      <c r="H254" s="17"/>
      <c r="I254" s="17"/>
      <c r="J254" s="42"/>
      <c r="K254" s="42"/>
      <c r="L254" s="42"/>
    </row>
    <row r="255" spans="1:12" ht="15.75" customHeight="1" x14ac:dyDescent="0.25">
      <c r="A255" s="17" t="s">
        <v>5</v>
      </c>
      <c r="B255" s="10" t="s">
        <v>24</v>
      </c>
      <c r="C255" s="19" t="s">
        <v>518</v>
      </c>
      <c r="D255" s="33"/>
      <c r="E255" s="34"/>
      <c r="F255" s="17"/>
      <c r="G255" s="17"/>
      <c r="H255" s="17"/>
      <c r="I255" s="17"/>
      <c r="J255" s="42"/>
      <c r="K255" s="42"/>
      <c r="L255" s="42"/>
    </row>
    <row r="256" spans="1:12" ht="15.75" customHeight="1" x14ac:dyDescent="0.25">
      <c r="A256" s="42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</row>
    <row r="257" spans="1:12" ht="32.25" customHeight="1" x14ac:dyDescent="0.25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</row>
    <row r="258" spans="1:12" ht="15.75" customHeight="1" x14ac:dyDescent="0.25">
      <c r="A258" s="83" t="s">
        <v>29</v>
      </c>
      <c r="B258" s="12" t="s">
        <v>64</v>
      </c>
      <c r="C258" s="19"/>
      <c r="D258" s="33"/>
      <c r="E258" s="34"/>
      <c r="F258" s="128" t="s">
        <v>16</v>
      </c>
      <c r="G258" s="128"/>
      <c r="H258" s="128"/>
      <c r="I258" s="128"/>
      <c r="J258" s="42"/>
      <c r="K258" s="42"/>
      <c r="L258" s="42"/>
    </row>
    <row r="259" spans="1:12" ht="59.25" customHeight="1" x14ac:dyDescent="0.25">
      <c r="A259" s="83" t="s">
        <v>0</v>
      </c>
      <c r="B259" s="83" t="s">
        <v>17</v>
      </c>
      <c r="C259" s="13" t="s">
        <v>25</v>
      </c>
      <c r="D259" s="14" t="s">
        <v>18</v>
      </c>
      <c r="E259" s="15" t="s">
        <v>19</v>
      </c>
      <c r="F259" s="83" t="s">
        <v>20</v>
      </c>
      <c r="G259" s="83" t="s">
        <v>21</v>
      </c>
      <c r="H259" s="83" t="s">
        <v>22</v>
      </c>
      <c r="I259" s="16" t="s">
        <v>23</v>
      </c>
      <c r="J259" s="42"/>
      <c r="K259" s="42"/>
      <c r="L259" s="42"/>
    </row>
    <row r="260" spans="1:12" ht="15.75" customHeight="1" x14ac:dyDescent="0.25">
      <c r="A260" s="17" t="s">
        <v>1</v>
      </c>
      <c r="B260" s="10" t="s">
        <v>285</v>
      </c>
      <c r="C260" s="19">
        <v>1000</v>
      </c>
      <c r="D260" s="33"/>
      <c r="E260" s="34"/>
      <c r="F260" s="17"/>
      <c r="G260" s="17"/>
      <c r="H260" s="17"/>
      <c r="I260" s="17"/>
      <c r="J260" s="42"/>
      <c r="K260" s="42"/>
      <c r="L260" s="42"/>
    </row>
    <row r="261" spans="1:12" ht="15.75" customHeight="1" x14ac:dyDescent="0.25">
      <c r="A261" s="17" t="s">
        <v>2</v>
      </c>
      <c r="B261" s="10" t="s">
        <v>24</v>
      </c>
      <c r="C261" s="19">
        <v>6538.77</v>
      </c>
      <c r="D261" s="33"/>
      <c r="E261" s="34"/>
      <c r="F261" s="17"/>
      <c r="G261" s="17"/>
      <c r="H261" s="17"/>
      <c r="I261" s="17"/>
      <c r="J261" s="42"/>
      <c r="K261" s="42"/>
      <c r="L261" s="42"/>
    </row>
    <row r="262" spans="1:12" ht="15.75" customHeight="1" x14ac:dyDescent="0.25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</row>
    <row r="263" spans="1:12" ht="15.75" customHeight="1" x14ac:dyDescent="0.25">
      <c r="A263" s="42"/>
      <c r="B263" s="42"/>
      <c r="C263" s="37">
        <f>SUM(C1:C262)</f>
        <v>82068907.619999975</v>
      </c>
      <c r="D263" s="42"/>
      <c r="E263" s="42"/>
      <c r="F263" s="42"/>
      <c r="G263" s="42"/>
      <c r="H263" s="42"/>
      <c r="I263" s="42"/>
      <c r="J263" s="42"/>
      <c r="K263" s="42"/>
      <c r="L263" s="42"/>
    </row>
  </sheetData>
  <mergeCells count="17">
    <mergeCell ref="F249:I249"/>
    <mergeCell ref="F258:I258"/>
    <mergeCell ref="F243:I243"/>
    <mergeCell ref="F211:I211"/>
    <mergeCell ref="F218:I218"/>
    <mergeCell ref="F223:I223"/>
    <mergeCell ref="F229:I229"/>
    <mergeCell ref="F236:I236"/>
    <mergeCell ref="F1:I1"/>
    <mergeCell ref="F147:I147"/>
    <mergeCell ref="F177:I177"/>
    <mergeCell ref="F196:I196"/>
    <mergeCell ref="F162:I162"/>
    <mergeCell ref="F129:I129"/>
    <mergeCell ref="F137:I137"/>
    <mergeCell ref="F142:I142"/>
    <mergeCell ref="F187:I187"/>
  </mergeCells>
  <pageMargins left="0.7" right="0.7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27"/>
  <sheetViews>
    <sheetView tabSelected="1" topLeftCell="A55" zoomScaleNormal="100" workbookViewId="0">
      <selection activeCell="B4" sqref="B4:D4"/>
    </sheetView>
  </sheetViews>
  <sheetFormatPr defaultRowHeight="15" x14ac:dyDescent="0.25"/>
  <cols>
    <col min="1" max="1" width="4.140625" style="1" customWidth="1"/>
    <col min="2" max="2" width="33.7109375" style="8" customWidth="1"/>
    <col min="3" max="3" width="32.85546875" customWidth="1"/>
    <col min="4" max="4" width="37.140625" customWidth="1"/>
  </cols>
  <sheetData>
    <row r="1" spans="1:4" ht="24" customHeight="1" x14ac:dyDescent="0.25">
      <c r="A1" s="129" t="s">
        <v>47</v>
      </c>
      <c r="B1" s="130"/>
      <c r="C1" s="130"/>
      <c r="D1" s="130"/>
    </row>
    <row r="2" spans="1:4" ht="18.75" customHeight="1" thickBot="1" x14ac:dyDescent="0.3">
      <c r="A2" s="2" t="s">
        <v>48</v>
      </c>
      <c r="B2" s="6"/>
      <c r="C2" s="3"/>
      <c r="D2" s="3"/>
    </row>
    <row r="3" spans="1:4" ht="21.75" customHeight="1" thickTop="1" thickBot="1" x14ac:dyDescent="0.3">
      <c r="A3" s="4" t="s">
        <v>0</v>
      </c>
      <c r="B3" s="7" t="s">
        <v>14</v>
      </c>
      <c r="C3" s="5" t="s">
        <v>49</v>
      </c>
      <c r="D3" s="5" t="s">
        <v>50</v>
      </c>
    </row>
    <row r="4" spans="1:4" ht="21.75" customHeight="1" thickTop="1" thickBot="1" x14ac:dyDescent="0.3">
      <c r="A4" s="132" t="s">
        <v>1</v>
      </c>
      <c r="B4" s="131" t="s">
        <v>680</v>
      </c>
      <c r="C4" s="131"/>
      <c r="D4" s="131"/>
    </row>
    <row r="5" spans="1:4" ht="168" customHeight="1" thickTop="1" thickBot="1" x14ac:dyDescent="0.3">
      <c r="A5" s="133"/>
      <c r="B5" s="76" t="s">
        <v>608</v>
      </c>
      <c r="C5" s="77" t="s">
        <v>655</v>
      </c>
      <c r="D5" s="77" t="s">
        <v>656</v>
      </c>
    </row>
    <row r="6" spans="1:4" ht="96" thickTop="1" thickBot="1" x14ac:dyDescent="0.3">
      <c r="A6" s="61" t="s">
        <v>2</v>
      </c>
      <c r="B6" s="76" t="s">
        <v>672</v>
      </c>
      <c r="C6" s="77" t="s">
        <v>157</v>
      </c>
      <c r="D6" s="77" t="s">
        <v>156</v>
      </c>
    </row>
    <row r="7" spans="1:4" ht="96" thickTop="1" thickBot="1" x14ac:dyDescent="0.3">
      <c r="A7" s="61" t="s">
        <v>3</v>
      </c>
      <c r="B7" s="76" t="s">
        <v>671</v>
      </c>
      <c r="C7" s="77" t="s">
        <v>159</v>
      </c>
      <c r="D7" s="77" t="s">
        <v>158</v>
      </c>
    </row>
    <row r="8" spans="1:4" ht="80.25" thickTop="1" thickBot="1" x14ac:dyDescent="0.3">
      <c r="A8" s="61" t="s">
        <v>4</v>
      </c>
      <c r="B8" s="76" t="s">
        <v>673</v>
      </c>
      <c r="C8" s="77" t="s">
        <v>161</v>
      </c>
      <c r="D8" s="77" t="s">
        <v>160</v>
      </c>
    </row>
    <row r="9" spans="1:4" ht="80.25" thickTop="1" thickBot="1" x14ac:dyDescent="0.3">
      <c r="A9" s="61" t="s">
        <v>5</v>
      </c>
      <c r="B9" s="76" t="s">
        <v>642</v>
      </c>
      <c r="C9" s="77" t="s">
        <v>643</v>
      </c>
      <c r="D9" s="77" t="s">
        <v>644</v>
      </c>
    </row>
    <row r="10" spans="1:4" ht="96" thickTop="1" thickBot="1" x14ac:dyDescent="0.3">
      <c r="A10" s="61" t="s">
        <v>6</v>
      </c>
      <c r="B10" s="76" t="s">
        <v>645</v>
      </c>
      <c r="C10" s="77" t="s">
        <v>646</v>
      </c>
      <c r="D10" s="77" t="s">
        <v>647</v>
      </c>
    </row>
    <row r="11" spans="1:4" ht="78" customHeight="1" thickTop="1" thickBot="1" x14ac:dyDescent="0.3">
      <c r="A11" s="61" t="s">
        <v>7</v>
      </c>
      <c r="B11" s="76" t="s">
        <v>674</v>
      </c>
      <c r="C11" s="77" t="s">
        <v>634</v>
      </c>
      <c r="D11" s="77" t="s">
        <v>250</v>
      </c>
    </row>
    <row r="12" spans="1:4" ht="105.75" customHeight="1" thickTop="1" thickBot="1" x14ac:dyDescent="0.3">
      <c r="A12" s="61" t="s">
        <v>8</v>
      </c>
      <c r="B12" s="76" t="s">
        <v>674</v>
      </c>
      <c r="C12" s="77" t="s">
        <v>251</v>
      </c>
      <c r="D12" s="77" t="s">
        <v>250</v>
      </c>
    </row>
    <row r="13" spans="1:4" ht="80.25" thickTop="1" thickBot="1" x14ac:dyDescent="0.3">
      <c r="A13" s="61" t="s">
        <v>9</v>
      </c>
      <c r="B13" s="76" t="s">
        <v>675</v>
      </c>
      <c r="C13" s="77" t="s">
        <v>648</v>
      </c>
      <c r="D13" s="77" t="s">
        <v>352</v>
      </c>
    </row>
    <row r="14" spans="1:4" ht="96" thickTop="1" thickBot="1" x14ac:dyDescent="0.3">
      <c r="A14" s="61" t="s">
        <v>10</v>
      </c>
      <c r="B14" s="76" t="s">
        <v>676</v>
      </c>
      <c r="C14" s="77" t="s">
        <v>393</v>
      </c>
      <c r="D14" s="77" t="s">
        <v>353</v>
      </c>
    </row>
    <row r="15" spans="1:4" ht="64.5" thickTop="1" thickBot="1" x14ac:dyDescent="0.3">
      <c r="A15" s="61" t="s">
        <v>11</v>
      </c>
      <c r="B15" s="76" t="s">
        <v>677</v>
      </c>
      <c r="C15" s="77" t="s">
        <v>265</v>
      </c>
      <c r="D15" s="77" t="s">
        <v>264</v>
      </c>
    </row>
    <row r="16" spans="1:4" s="1" customFormat="1" ht="64.5" thickTop="1" thickBot="1" x14ac:dyDescent="0.3">
      <c r="A16" s="61" t="s">
        <v>12</v>
      </c>
      <c r="B16" s="76" t="s">
        <v>678</v>
      </c>
      <c r="C16" s="77" t="s">
        <v>267</v>
      </c>
      <c r="D16" s="77" t="s">
        <v>266</v>
      </c>
    </row>
    <row r="17" spans="1:4" ht="96" thickTop="1" thickBot="1" x14ac:dyDescent="0.3">
      <c r="A17" s="69" t="s">
        <v>13</v>
      </c>
      <c r="B17" s="76" t="s">
        <v>679</v>
      </c>
      <c r="C17" s="77" t="s">
        <v>325</v>
      </c>
      <c r="D17" s="77" t="s">
        <v>324</v>
      </c>
    </row>
    <row r="18" spans="1:4" s="1" customFormat="1" ht="127.5" thickTop="1" thickBot="1" x14ac:dyDescent="0.3">
      <c r="A18" s="78" t="s">
        <v>26</v>
      </c>
      <c r="B18" s="79" t="s">
        <v>288</v>
      </c>
      <c r="C18" s="77" t="s">
        <v>290</v>
      </c>
      <c r="D18" s="77" t="s">
        <v>291</v>
      </c>
    </row>
    <row r="19" spans="1:4" ht="48.75" thickTop="1" thickBot="1" x14ac:dyDescent="0.3">
      <c r="A19" s="80" t="s">
        <v>27</v>
      </c>
      <c r="B19" s="81" t="s">
        <v>289</v>
      </c>
      <c r="C19" s="82" t="s">
        <v>292</v>
      </c>
      <c r="D19" s="82"/>
    </row>
    <row r="20" spans="1:4" s="1" customFormat="1" ht="54.75" customHeight="1" thickTop="1" thickBot="1" x14ac:dyDescent="0.3">
      <c r="A20" s="61" t="s">
        <v>28</v>
      </c>
      <c r="B20" s="76" t="s">
        <v>287</v>
      </c>
      <c r="C20" s="77" t="s">
        <v>654</v>
      </c>
      <c r="D20" s="77" t="s">
        <v>282</v>
      </c>
    </row>
    <row r="21" spans="1:4" ht="72" customHeight="1" thickTop="1" thickBot="1" x14ac:dyDescent="0.3">
      <c r="A21" s="61" t="s">
        <v>29</v>
      </c>
      <c r="B21" s="76" t="s">
        <v>71</v>
      </c>
      <c r="C21" s="77" t="s">
        <v>322</v>
      </c>
      <c r="D21" s="77"/>
    </row>
    <row r="22" spans="1:4" s="1" customFormat="1" ht="64.5" thickTop="1" thickBot="1" x14ac:dyDescent="0.3">
      <c r="A22" s="61" t="s">
        <v>30</v>
      </c>
      <c r="B22" s="76" t="s">
        <v>312</v>
      </c>
      <c r="C22" s="77" t="s">
        <v>649</v>
      </c>
      <c r="D22" s="77"/>
    </row>
    <row r="23" spans="1:4" ht="122.25" customHeight="1" thickTop="1" thickBot="1" x14ac:dyDescent="0.3">
      <c r="A23" s="61" t="s">
        <v>31</v>
      </c>
      <c r="B23" s="76" t="s">
        <v>650</v>
      </c>
      <c r="C23" s="77" t="s">
        <v>322</v>
      </c>
      <c r="D23" s="77"/>
    </row>
    <row r="24" spans="1:4" ht="93" customHeight="1" thickTop="1" thickBot="1" x14ac:dyDescent="0.3">
      <c r="A24" s="61" t="s">
        <v>32</v>
      </c>
      <c r="B24" s="76" t="s">
        <v>652</v>
      </c>
      <c r="C24" s="77" t="s">
        <v>315</v>
      </c>
      <c r="D24" s="77" t="s">
        <v>651</v>
      </c>
    </row>
    <row r="25" spans="1:4" ht="75" customHeight="1" thickTop="1" thickBot="1" x14ac:dyDescent="0.3">
      <c r="A25" s="61" t="s">
        <v>33</v>
      </c>
      <c r="B25" s="76" t="s">
        <v>653</v>
      </c>
      <c r="C25" s="77" t="s">
        <v>274</v>
      </c>
      <c r="D25" s="77"/>
    </row>
    <row r="26" spans="1:4" ht="113.25" customHeight="1" thickTop="1" thickBot="1" x14ac:dyDescent="0.3">
      <c r="A26" s="61" t="s">
        <v>34</v>
      </c>
      <c r="B26" s="76" t="s">
        <v>281</v>
      </c>
      <c r="C26" s="77" t="s">
        <v>662</v>
      </c>
      <c r="D26" s="77" t="s">
        <v>282</v>
      </c>
    </row>
    <row r="27" spans="1:4" ht="15.75" thickTop="1" x14ac:dyDescent="0.25">
      <c r="A27" s="60"/>
    </row>
  </sheetData>
  <mergeCells count="3">
    <mergeCell ref="A1:D1"/>
    <mergeCell ref="B4:D4"/>
    <mergeCell ref="A4:A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334"/>
  <sheetViews>
    <sheetView topLeftCell="A82" workbookViewId="0"/>
  </sheetViews>
  <sheetFormatPr defaultRowHeight="15" x14ac:dyDescent="0.25"/>
  <cols>
    <col min="1" max="1" width="9.140625" style="43"/>
    <col min="2" max="2" width="4" style="43" bestFit="1" customWidth="1"/>
    <col min="3" max="3" width="50.42578125" style="43" bestFit="1" customWidth="1"/>
    <col min="4" max="4" width="9.5703125" style="53" bestFit="1" customWidth="1"/>
    <col min="5" max="5" width="24.28515625" style="54" customWidth="1"/>
    <col min="6" max="6" width="12.5703125" style="43" bestFit="1" customWidth="1"/>
    <col min="7" max="7" width="9.140625" style="43"/>
    <col min="8" max="8" width="13.42578125" style="43" bestFit="1" customWidth="1"/>
    <col min="9" max="16384" width="9.140625" style="43"/>
  </cols>
  <sheetData>
    <row r="1" spans="1:6" ht="39" customHeight="1" thickTop="1" x14ac:dyDescent="0.25">
      <c r="A1" s="20"/>
      <c r="B1" s="21" t="s">
        <v>0</v>
      </c>
      <c r="C1" s="22" t="s">
        <v>17</v>
      </c>
      <c r="D1" s="23" t="s">
        <v>194</v>
      </c>
      <c r="E1" s="24" t="s">
        <v>25</v>
      </c>
      <c r="F1" s="25"/>
    </row>
    <row r="2" spans="1:6" x14ac:dyDescent="0.25">
      <c r="B2" s="134" t="s">
        <v>66</v>
      </c>
      <c r="C2" s="135"/>
      <c r="D2" s="136"/>
      <c r="E2" s="137"/>
      <c r="F2" s="25"/>
    </row>
    <row r="3" spans="1:6" x14ac:dyDescent="0.25">
      <c r="B3" s="26" t="s">
        <v>1</v>
      </c>
      <c r="C3" s="27" t="s">
        <v>69</v>
      </c>
      <c r="D3" s="28"/>
      <c r="E3" s="9">
        <v>96890.05</v>
      </c>
      <c r="F3" s="25"/>
    </row>
    <row r="4" spans="1:6" x14ac:dyDescent="0.25">
      <c r="B4" s="26" t="s">
        <v>2</v>
      </c>
      <c r="C4" s="27" t="s">
        <v>609</v>
      </c>
      <c r="D4" s="28"/>
      <c r="E4" s="9">
        <v>91582.720000000001</v>
      </c>
      <c r="F4" s="25"/>
    </row>
    <row r="5" spans="1:6" x14ac:dyDescent="0.25">
      <c r="B5" s="26" t="s">
        <v>3</v>
      </c>
      <c r="C5" s="27" t="s">
        <v>610</v>
      </c>
      <c r="D5" s="28"/>
      <c r="E5" s="9">
        <v>14902</v>
      </c>
      <c r="F5" s="25"/>
    </row>
    <row r="6" spans="1:6" ht="25.5" x14ac:dyDescent="0.25">
      <c r="B6" s="26" t="s">
        <v>4</v>
      </c>
      <c r="C6" s="44" t="s">
        <v>611</v>
      </c>
      <c r="D6" s="28"/>
      <c r="E6" s="9">
        <v>44271.37</v>
      </c>
      <c r="F6" s="25"/>
    </row>
    <row r="7" spans="1:6" ht="25.5" x14ac:dyDescent="0.25">
      <c r="B7" s="26" t="s">
        <v>612</v>
      </c>
      <c r="C7" s="44" t="s">
        <v>661</v>
      </c>
      <c r="D7" s="28">
        <v>2018</v>
      </c>
      <c r="E7" s="9">
        <v>6000</v>
      </c>
      <c r="F7" s="25" t="s">
        <v>663</v>
      </c>
    </row>
    <row r="8" spans="1:6" x14ac:dyDescent="0.25">
      <c r="B8" s="134" t="s">
        <v>636</v>
      </c>
      <c r="C8" s="135"/>
      <c r="D8" s="136"/>
      <c r="E8" s="137"/>
      <c r="F8" s="29"/>
    </row>
    <row r="9" spans="1:6" x14ac:dyDescent="0.25">
      <c r="B9" s="26" t="s">
        <v>1</v>
      </c>
      <c r="C9" s="27" t="s">
        <v>165</v>
      </c>
      <c r="D9" s="28">
        <v>2005</v>
      </c>
      <c r="E9" s="9">
        <v>789.66</v>
      </c>
      <c r="F9" s="25"/>
    </row>
    <row r="10" spans="1:6" x14ac:dyDescent="0.25">
      <c r="B10" s="26" t="s">
        <v>2</v>
      </c>
      <c r="C10" s="27" t="s">
        <v>166</v>
      </c>
      <c r="D10" s="28">
        <v>2005</v>
      </c>
      <c r="E10" s="9">
        <v>769.28</v>
      </c>
      <c r="F10" s="25"/>
    </row>
    <row r="11" spans="1:6" x14ac:dyDescent="0.25">
      <c r="B11" s="26" t="s">
        <v>3</v>
      </c>
      <c r="C11" s="27" t="s">
        <v>167</v>
      </c>
      <c r="D11" s="28">
        <v>2005</v>
      </c>
      <c r="E11" s="9">
        <v>4885.46</v>
      </c>
      <c r="F11" s="25"/>
    </row>
    <row r="12" spans="1:6" x14ac:dyDescent="0.25">
      <c r="B12" s="26" t="s">
        <v>4</v>
      </c>
      <c r="C12" s="27" t="s">
        <v>168</v>
      </c>
      <c r="D12" s="28">
        <v>2005</v>
      </c>
      <c r="E12" s="9">
        <v>10114.74</v>
      </c>
      <c r="F12" s="25"/>
    </row>
    <row r="13" spans="1:6" x14ac:dyDescent="0.25">
      <c r="B13" s="26" t="s">
        <v>5</v>
      </c>
      <c r="C13" s="27" t="s">
        <v>169</v>
      </c>
      <c r="D13" s="28">
        <v>2006</v>
      </c>
      <c r="E13" s="9">
        <v>4740</v>
      </c>
      <c r="F13" s="25"/>
    </row>
    <row r="14" spans="1:6" x14ac:dyDescent="0.25">
      <c r="B14" s="26" t="s">
        <v>6</v>
      </c>
      <c r="C14" s="27" t="s">
        <v>170</v>
      </c>
      <c r="D14" s="28">
        <v>2015</v>
      </c>
      <c r="E14" s="9">
        <v>215</v>
      </c>
      <c r="F14" s="25"/>
    </row>
    <row r="15" spans="1:6" x14ac:dyDescent="0.25">
      <c r="B15" s="26" t="s">
        <v>7</v>
      </c>
      <c r="C15" s="27" t="s">
        <v>171</v>
      </c>
      <c r="D15" s="28">
        <v>2015</v>
      </c>
      <c r="E15" s="9">
        <v>2190</v>
      </c>
      <c r="F15" s="25"/>
    </row>
    <row r="16" spans="1:6" x14ac:dyDescent="0.25">
      <c r="B16" s="26" t="s">
        <v>8</v>
      </c>
      <c r="C16" s="27" t="s">
        <v>172</v>
      </c>
      <c r="D16" s="28">
        <v>2008</v>
      </c>
      <c r="E16" s="9">
        <v>7940</v>
      </c>
      <c r="F16" s="25"/>
    </row>
    <row r="17" spans="2:6" x14ac:dyDescent="0.25">
      <c r="B17" s="26" t="s">
        <v>9</v>
      </c>
      <c r="C17" s="27" t="s">
        <v>173</v>
      </c>
      <c r="D17" s="28">
        <v>2008</v>
      </c>
      <c r="E17" s="9">
        <v>3496</v>
      </c>
      <c r="F17" s="25"/>
    </row>
    <row r="18" spans="2:6" x14ac:dyDescent="0.25">
      <c r="B18" s="26" t="s">
        <v>10</v>
      </c>
      <c r="C18" s="27" t="s">
        <v>165</v>
      </c>
      <c r="D18" s="28">
        <v>2008</v>
      </c>
      <c r="E18" s="9">
        <v>445</v>
      </c>
      <c r="F18" s="25"/>
    </row>
    <row r="19" spans="2:6" x14ac:dyDescent="0.25">
      <c r="B19" s="26" t="s">
        <v>11</v>
      </c>
      <c r="C19" s="27" t="s">
        <v>174</v>
      </c>
      <c r="D19" s="28">
        <v>2009</v>
      </c>
      <c r="E19" s="9">
        <v>376</v>
      </c>
      <c r="F19" s="25"/>
    </row>
    <row r="20" spans="2:6" x14ac:dyDescent="0.25">
      <c r="B20" s="26" t="s">
        <v>12</v>
      </c>
      <c r="C20" s="27" t="s">
        <v>175</v>
      </c>
      <c r="D20" s="28">
        <v>2009</v>
      </c>
      <c r="E20" s="9">
        <v>356</v>
      </c>
      <c r="F20" s="25"/>
    </row>
    <row r="21" spans="2:6" x14ac:dyDescent="0.25">
      <c r="B21" s="26" t="s">
        <v>13</v>
      </c>
      <c r="C21" s="27" t="s">
        <v>176</v>
      </c>
      <c r="D21" s="28">
        <v>2009</v>
      </c>
      <c r="E21" s="9">
        <v>356</v>
      </c>
      <c r="F21" s="25"/>
    </row>
    <row r="22" spans="2:6" x14ac:dyDescent="0.25">
      <c r="B22" s="26" t="s">
        <v>26</v>
      </c>
      <c r="C22" s="27" t="s">
        <v>177</v>
      </c>
      <c r="D22" s="28">
        <v>2009</v>
      </c>
      <c r="E22" s="9">
        <v>314</v>
      </c>
      <c r="F22" s="25"/>
    </row>
    <row r="23" spans="2:6" x14ac:dyDescent="0.25">
      <c r="B23" s="26" t="s">
        <v>27</v>
      </c>
      <c r="C23" s="27" t="s">
        <v>178</v>
      </c>
      <c r="D23" s="28">
        <v>2011</v>
      </c>
      <c r="E23" s="9">
        <v>220</v>
      </c>
      <c r="F23" s="25"/>
    </row>
    <row r="24" spans="2:6" x14ac:dyDescent="0.25">
      <c r="B24" s="26" t="s">
        <v>28</v>
      </c>
      <c r="C24" s="27" t="s">
        <v>179</v>
      </c>
      <c r="D24" s="28">
        <v>2011</v>
      </c>
      <c r="E24" s="9">
        <v>280</v>
      </c>
      <c r="F24" s="25"/>
    </row>
    <row r="25" spans="2:6" x14ac:dyDescent="0.25">
      <c r="B25" s="26" t="s">
        <v>29</v>
      </c>
      <c r="C25" s="27" t="s">
        <v>180</v>
      </c>
      <c r="D25" s="28">
        <v>2011</v>
      </c>
      <c r="E25" s="9">
        <v>165</v>
      </c>
      <c r="F25" s="25"/>
    </row>
    <row r="26" spans="2:6" x14ac:dyDescent="0.25">
      <c r="B26" s="26" t="s">
        <v>30</v>
      </c>
      <c r="C26" s="27" t="s">
        <v>181</v>
      </c>
      <c r="D26" s="28">
        <v>2011</v>
      </c>
      <c r="E26" s="9">
        <v>175</v>
      </c>
      <c r="F26" s="25"/>
    </row>
    <row r="27" spans="2:6" x14ac:dyDescent="0.25">
      <c r="B27" s="26" t="s">
        <v>31</v>
      </c>
      <c r="C27" s="27" t="s">
        <v>182</v>
      </c>
      <c r="D27" s="28">
        <v>1999</v>
      </c>
      <c r="E27" s="9">
        <v>5706</v>
      </c>
      <c r="F27" s="25"/>
    </row>
    <row r="28" spans="2:6" x14ac:dyDescent="0.25">
      <c r="B28" s="26" t="s">
        <v>32</v>
      </c>
      <c r="C28" s="27" t="s">
        <v>183</v>
      </c>
      <c r="D28" s="28">
        <v>1999</v>
      </c>
      <c r="E28" s="9">
        <v>699</v>
      </c>
      <c r="F28" s="25"/>
    </row>
    <row r="29" spans="2:6" x14ac:dyDescent="0.25">
      <c r="B29" s="26" t="s">
        <v>33</v>
      </c>
      <c r="C29" s="27" t="s">
        <v>184</v>
      </c>
      <c r="D29" s="28">
        <v>2003</v>
      </c>
      <c r="E29" s="9">
        <v>1750</v>
      </c>
      <c r="F29" s="25"/>
    </row>
    <row r="30" spans="2:6" x14ac:dyDescent="0.25">
      <c r="B30" s="26" t="s">
        <v>34</v>
      </c>
      <c r="C30" s="27" t="s">
        <v>185</v>
      </c>
      <c r="D30" s="28">
        <v>2006</v>
      </c>
      <c r="E30" s="9">
        <v>4770</v>
      </c>
      <c r="F30" s="25"/>
    </row>
    <row r="31" spans="2:6" x14ac:dyDescent="0.25">
      <c r="B31" s="26" t="s">
        <v>35</v>
      </c>
      <c r="C31" s="27" t="s">
        <v>186</v>
      </c>
      <c r="D31" s="28">
        <v>2008</v>
      </c>
      <c r="E31" s="9">
        <v>3970</v>
      </c>
      <c r="F31" s="25"/>
    </row>
    <row r="32" spans="2:6" x14ac:dyDescent="0.25">
      <c r="B32" s="26" t="s">
        <v>36</v>
      </c>
      <c r="C32" s="27" t="s">
        <v>187</v>
      </c>
      <c r="D32" s="28">
        <v>2008</v>
      </c>
      <c r="E32" s="9">
        <v>3496</v>
      </c>
      <c r="F32" s="25"/>
    </row>
    <row r="33" spans="2:6" x14ac:dyDescent="0.25">
      <c r="B33" s="26" t="s">
        <v>37</v>
      </c>
      <c r="C33" s="27" t="s">
        <v>188</v>
      </c>
      <c r="D33" s="28">
        <v>2008</v>
      </c>
      <c r="E33" s="9">
        <v>113</v>
      </c>
      <c r="F33" s="25"/>
    </row>
    <row r="34" spans="2:6" x14ac:dyDescent="0.25">
      <c r="B34" s="26" t="s">
        <v>38</v>
      </c>
      <c r="C34" s="27" t="s">
        <v>189</v>
      </c>
      <c r="D34" s="28">
        <v>2008</v>
      </c>
      <c r="E34" s="9">
        <v>9976.7800000000007</v>
      </c>
      <c r="F34" s="25"/>
    </row>
    <row r="35" spans="2:6" x14ac:dyDescent="0.25">
      <c r="B35" s="26" t="s">
        <v>39</v>
      </c>
      <c r="C35" s="27" t="s">
        <v>190</v>
      </c>
      <c r="D35" s="28">
        <v>2008</v>
      </c>
      <c r="E35" s="9">
        <v>1609.22</v>
      </c>
      <c r="F35" s="25"/>
    </row>
    <row r="36" spans="2:6" x14ac:dyDescent="0.25">
      <c r="B36" s="26" t="s">
        <v>40</v>
      </c>
      <c r="C36" s="27" t="s">
        <v>191</v>
      </c>
      <c r="D36" s="28">
        <v>2008</v>
      </c>
      <c r="E36" s="9">
        <v>15366.24</v>
      </c>
      <c r="F36" s="25"/>
    </row>
    <row r="37" spans="2:6" x14ac:dyDescent="0.25">
      <c r="B37" s="26" t="s">
        <v>41</v>
      </c>
      <c r="C37" s="27" t="s">
        <v>192</v>
      </c>
      <c r="D37" s="28">
        <v>2008</v>
      </c>
      <c r="E37" s="9">
        <v>1764.29</v>
      </c>
      <c r="F37" s="25"/>
    </row>
    <row r="38" spans="2:6" x14ac:dyDescent="0.25">
      <c r="B38" s="26" t="s">
        <v>42</v>
      </c>
      <c r="C38" s="27" t="s">
        <v>166</v>
      </c>
      <c r="D38" s="28">
        <v>2008</v>
      </c>
      <c r="E38" s="9">
        <v>697.68</v>
      </c>
      <c r="F38" s="25"/>
    </row>
    <row r="39" spans="2:6" x14ac:dyDescent="0.25">
      <c r="B39" s="26" t="s">
        <v>43</v>
      </c>
      <c r="C39" s="27" t="s">
        <v>193</v>
      </c>
      <c r="D39" s="28">
        <v>2014</v>
      </c>
      <c r="E39" s="9">
        <v>270</v>
      </c>
      <c r="F39" s="25"/>
    </row>
    <row r="40" spans="2:6" x14ac:dyDescent="0.25">
      <c r="B40" s="26" t="s">
        <v>44</v>
      </c>
      <c r="C40" s="27" t="s">
        <v>204</v>
      </c>
      <c r="D40" s="28">
        <v>2008</v>
      </c>
      <c r="E40" s="9">
        <v>1355</v>
      </c>
      <c r="F40" s="25"/>
    </row>
    <row r="41" spans="2:6" x14ac:dyDescent="0.25">
      <c r="B41" s="26" t="s">
        <v>45</v>
      </c>
      <c r="C41" s="27" t="s">
        <v>205</v>
      </c>
      <c r="D41" s="28">
        <v>2014</v>
      </c>
      <c r="E41" s="9">
        <v>1000</v>
      </c>
      <c r="F41" s="25"/>
    </row>
    <row r="42" spans="2:6" x14ac:dyDescent="0.25">
      <c r="B42" s="26" t="s">
        <v>46</v>
      </c>
      <c r="C42" s="27" t="s">
        <v>204</v>
      </c>
      <c r="D42" s="28">
        <v>2008</v>
      </c>
      <c r="E42" s="9">
        <v>1355</v>
      </c>
      <c r="F42" s="25"/>
    </row>
    <row r="43" spans="2:6" x14ac:dyDescent="0.25">
      <c r="B43" s="26" t="s">
        <v>100</v>
      </c>
      <c r="C43" s="27" t="s">
        <v>205</v>
      </c>
      <c r="D43" s="28">
        <v>2014</v>
      </c>
      <c r="E43" s="9">
        <v>2500</v>
      </c>
      <c r="F43" s="25"/>
    </row>
    <row r="44" spans="2:6" x14ac:dyDescent="0.25">
      <c r="B44" s="26" t="s">
        <v>101</v>
      </c>
      <c r="C44" s="27" t="s">
        <v>208</v>
      </c>
      <c r="D44" s="28">
        <v>2014</v>
      </c>
      <c r="E44" s="9">
        <v>12462.41</v>
      </c>
      <c r="F44" s="25"/>
    </row>
    <row r="45" spans="2:6" x14ac:dyDescent="0.25">
      <c r="B45" s="26" t="s">
        <v>102</v>
      </c>
      <c r="C45" s="27" t="s">
        <v>209</v>
      </c>
      <c r="D45" s="28">
        <v>2015</v>
      </c>
      <c r="E45" s="9">
        <v>3449</v>
      </c>
      <c r="F45" s="25"/>
    </row>
    <row r="46" spans="2:6" x14ac:dyDescent="0.25">
      <c r="B46" s="26" t="s">
        <v>103</v>
      </c>
      <c r="C46" s="27" t="s">
        <v>210</v>
      </c>
      <c r="D46" s="28">
        <v>2015</v>
      </c>
      <c r="E46" s="9">
        <v>598</v>
      </c>
      <c r="F46" s="25"/>
    </row>
    <row r="47" spans="2:6" x14ac:dyDescent="0.25">
      <c r="B47" s="26" t="s">
        <v>104</v>
      </c>
      <c r="C47" s="27" t="s">
        <v>211</v>
      </c>
      <c r="D47" s="28">
        <v>2015</v>
      </c>
      <c r="E47" s="9">
        <v>1850</v>
      </c>
      <c r="F47" s="25"/>
    </row>
    <row r="48" spans="2:6" x14ac:dyDescent="0.25">
      <c r="B48" s="26" t="s">
        <v>105</v>
      </c>
      <c r="C48" s="27" t="s">
        <v>212</v>
      </c>
      <c r="D48" s="28">
        <v>2010</v>
      </c>
      <c r="E48" s="9">
        <v>1600</v>
      </c>
      <c r="F48" s="25"/>
    </row>
    <row r="49" spans="2:6" x14ac:dyDescent="0.25">
      <c r="B49" s="26" t="s">
        <v>106</v>
      </c>
      <c r="C49" s="27" t="s">
        <v>213</v>
      </c>
      <c r="D49" s="28">
        <v>2007</v>
      </c>
      <c r="E49" s="9">
        <v>1199</v>
      </c>
      <c r="F49" s="25"/>
    </row>
    <row r="50" spans="2:6" x14ac:dyDescent="0.25">
      <c r="B50" s="26" t="s">
        <v>107</v>
      </c>
      <c r="C50" s="27" t="s">
        <v>214</v>
      </c>
      <c r="D50" s="28">
        <v>1999</v>
      </c>
      <c r="E50" s="9">
        <v>1690</v>
      </c>
      <c r="F50" s="25"/>
    </row>
    <row r="51" spans="2:6" x14ac:dyDescent="0.25">
      <c r="B51" s="26" t="s">
        <v>108</v>
      </c>
      <c r="C51" s="27" t="s">
        <v>183</v>
      </c>
      <c r="D51" s="28">
        <v>2000</v>
      </c>
      <c r="E51" s="9">
        <v>829</v>
      </c>
      <c r="F51" s="25"/>
    </row>
    <row r="52" spans="2:6" x14ac:dyDescent="0.25">
      <c r="B52" s="26" t="s">
        <v>109</v>
      </c>
      <c r="C52" s="27" t="s">
        <v>215</v>
      </c>
      <c r="D52" s="28">
        <v>1998</v>
      </c>
      <c r="E52" s="9">
        <v>499</v>
      </c>
      <c r="F52" s="25"/>
    </row>
    <row r="53" spans="2:6" x14ac:dyDescent="0.25">
      <c r="B53" s="26" t="s">
        <v>110</v>
      </c>
      <c r="C53" s="27" t="s">
        <v>215</v>
      </c>
      <c r="D53" s="28">
        <v>1999</v>
      </c>
      <c r="E53" s="9">
        <v>799</v>
      </c>
      <c r="F53" s="25"/>
    </row>
    <row r="54" spans="2:6" x14ac:dyDescent="0.25">
      <c r="B54" s="26" t="s">
        <v>111</v>
      </c>
      <c r="C54" s="27" t="s">
        <v>216</v>
      </c>
      <c r="D54" s="28">
        <v>2000</v>
      </c>
      <c r="E54" s="9">
        <v>778.99</v>
      </c>
      <c r="F54" s="25"/>
    </row>
    <row r="55" spans="2:6" x14ac:dyDescent="0.25">
      <c r="B55" s="26" t="s">
        <v>112</v>
      </c>
      <c r="C55" s="27" t="s">
        <v>183</v>
      </c>
      <c r="D55" s="28">
        <v>2000</v>
      </c>
      <c r="E55" s="9">
        <v>599</v>
      </c>
      <c r="F55" s="25"/>
    </row>
    <row r="56" spans="2:6" x14ac:dyDescent="0.25">
      <c r="B56" s="26" t="s">
        <v>113</v>
      </c>
      <c r="C56" s="27" t="s">
        <v>215</v>
      </c>
      <c r="D56" s="28">
        <v>2002</v>
      </c>
      <c r="E56" s="9">
        <v>181.78</v>
      </c>
      <c r="F56" s="25"/>
    </row>
    <row r="57" spans="2:6" x14ac:dyDescent="0.25">
      <c r="B57" s="26" t="s">
        <v>114</v>
      </c>
      <c r="C57" s="27" t="s">
        <v>217</v>
      </c>
      <c r="D57" s="28">
        <v>2005</v>
      </c>
      <c r="E57" s="9">
        <v>192</v>
      </c>
      <c r="F57" s="25"/>
    </row>
    <row r="58" spans="2:6" x14ac:dyDescent="0.25">
      <c r="B58" s="26" t="s">
        <v>115</v>
      </c>
      <c r="C58" s="27" t="s">
        <v>218</v>
      </c>
      <c r="D58" s="28">
        <v>2005</v>
      </c>
      <c r="E58" s="9">
        <v>777.36</v>
      </c>
      <c r="F58" s="25"/>
    </row>
    <row r="59" spans="2:6" x14ac:dyDescent="0.25">
      <c r="B59" s="26" t="s">
        <v>116</v>
      </c>
      <c r="C59" s="27" t="s">
        <v>219</v>
      </c>
      <c r="D59" s="28">
        <v>2010</v>
      </c>
      <c r="E59" s="9">
        <v>183.8</v>
      </c>
      <c r="F59" s="25"/>
    </row>
    <row r="60" spans="2:6" x14ac:dyDescent="0.25">
      <c r="B60" s="26" t="s">
        <v>117</v>
      </c>
      <c r="C60" s="27" t="s">
        <v>218</v>
      </c>
      <c r="D60" s="28">
        <v>2011</v>
      </c>
      <c r="E60" s="9">
        <v>385</v>
      </c>
      <c r="F60" s="25"/>
    </row>
    <row r="61" spans="2:6" x14ac:dyDescent="0.25">
      <c r="B61" s="26" t="s">
        <v>118</v>
      </c>
      <c r="C61" s="27" t="s">
        <v>220</v>
      </c>
      <c r="D61" s="28">
        <v>2012</v>
      </c>
      <c r="E61" s="9">
        <v>139</v>
      </c>
      <c r="F61" s="25"/>
    </row>
    <row r="62" spans="2:6" x14ac:dyDescent="0.25">
      <c r="B62" s="26" t="s">
        <v>119</v>
      </c>
      <c r="C62" s="27" t="s">
        <v>215</v>
      </c>
      <c r="D62" s="28">
        <v>2012</v>
      </c>
      <c r="E62" s="9">
        <v>279</v>
      </c>
      <c r="F62" s="25"/>
    </row>
    <row r="63" spans="2:6" x14ac:dyDescent="0.25">
      <c r="B63" s="26" t="s">
        <v>120</v>
      </c>
      <c r="C63" s="27" t="s">
        <v>218</v>
      </c>
      <c r="D63" s="28">
        <v>2014</v>
      </c>
      <c r="E63" s="9">
        <v>385</v>
      </c>
      <c r="F63" s="25"/>
    </row>
    <row r="64" spans="2:6" x14ac:dyDescent="0.25">
      <c r="B64" s="26" t="s">
        <v>121</v>
      </c>
      <c r="C64" s="27" t="s">
        <v>215</v>
      </c>
      <c r="D64" s="28">
        <v>2014</v>
      </c>
      <c r="E64" s="9">
        <v>219.99</v>
      </c>
      <c r="F64" s="25"/>
    </row>
    <row r="65" spans="2:6" x14ac:dyDescent="0.25">
      <c r="B65" s="26" t="s">
        <v>122</v>
      </c>
      <c r="C65" s="27" t="s">
        <v>215</v>
      </c>
      <c r="D65" s="28">
        <v>2014</v>
      </c>
      <c r="E65" s="9">
        <v>289</v>
      </c>
      <c r="F65" s="25"/>
    </row>
    <row r="66" spans="2:6" x14ac:dyDescent="0.25">
      <c r="B66" s="26" t="s">
        <v>123</v>
      </c>
      <c r="C66" s="27" t="s">
        <v>224</v>
      </c>
      <c r="D66" s="28">
        <v>2015</v>
      </c>
      <c r="E66" s="9">
        <v>290</v>
      </c>
      <c r="F66" s="25"/>
    </row>
    <row r="67" spans="2:6" x14ac:dyDescent="0.25">
      <c r="B67" s="26" t="s">
        <v>124</v>
      </c>
      <c r="C67" s="27" t="s">
        <v>225</v>
      </c>
      <c r="D67" s="28">
        <v>2008</v>
      </c>
      <c r="E67" s="9">
        <v>823.65</v>
      </c>
      <c r="F67" s="25"/>
    </row>
    <row r="68" spans="2:6" x14ac:dyDescent="0.25">
      <c r="B68" s="26" t="s">
        <v>125</v>
      </c>
      <c r="C68" s="27" t="s">
        <v>226</v>
      </c>
      <c r="D68" s="28">
        <v>2008</v>
      </c>
      <c r="E68" s="9">
        <v>395.35</v>
      </c>
      <c r="F68" s="25"/>
    </row>
    <row r="69" spans="2:6" x14ac:dyDescent="0.25">
      <c r="B69" s="26" t="s">
        <v>126</v>
      </c>
      <c r="C69" s="27" t="s">
        <v>227</v>
      </c>
      <c r="D69" s="28">
        <v>2008</v>
      </c>
      <c r="E69" s="9">
        <v>350</v>
      </c>
      <c r="F69" s="25"/>
    </row>
    <row r="70" spans="2:6" x14ac:dyDescent="0.25">
      <c r="B70" s="26" t="s">
        <v>127</v>
      </c>
      <c r="C70" s="27" t="s">
        <v>215</v>
      </c>
      <c r="D70" s="28">
        <v>2009</v>
      </c>
      <c r="E70" s="9">
        <v>289.01</v>
      </c>
      <c r="F70" s="25"/>
    </row>
    <row r="71" spans="2:6" x14ac:dyDescent="0.25">
      <c r="B71" s="26" t="s">
        <v>128</v>
      </c>
      <c r="C71" s="27" t="s">
        <v>228</v>
      </c>
      <c r="D71" s="28">
        <v>2011</v>
      </c>
      <c r="E71" s="9">
        <v>999</v>
      </c>
      <c r="F71" s="25"/>
    </row>
    <row r="72" spans="2:6" x14ac:dyDescent="0.25">
      <c r="B72" s="26" t="s">
        <v>129</v>
      </c>
      <c r="C72" s="27" t="s">
        <v>229</v>
      </c>
      <c r="D72" s="28">
        <v>2011</v>
      </c>
      <c r="E72" s="9">
        <v>179</v>
      </c>
      <c r="F72" s="25"/>
    </row>
    <row r="73" spans="2:6" x14ac:dyDescent="0.25">
      <c r="B73" s="26" t="s">
        <v>130</v>
      </c>
      <c r="C73" s="27" t="s">
        <v>230</v>
      </c>
      <c r="D73" s="28">
        <v>2012</v>
      </c>
      <c r="E73" s="9">
        <v>538</v>
      </c>
      <c r="F73" s="25"/>
    </row>
    <row r="74" spans="2:6" x14ac:dyDescent="0.25">
      <c r="B74" s="26" t="s">
        <v>131</v>
      </c>
      <c r="C74" s="27" t="s">
        <v>216</v>
      </c>
      <c r="D74" s="28">
        <v>2013</v>
      </c>
      <c r="E74" s="9">
        <v>1499</v>
      </c>
      <c r="F74" s="25"/>
    </row>
    <row r="75" spans="2:6" x14ac:dyDescent="0.25">
      <c r="B75" s="26" t="s">
        <v>132</v>
      </c>
      <c r="C75" s="27" t="s">
        <v>225</v>
      </c>
      <c r="D75" s="28">
        <v>2013</v>
      </c>
      <c r="E75" s="9">
        <v>619</v>
      </c>
      <c r="F75" s="25"/>
    </row>
    <row r="76" spans="2:6" x14ac:dyDescent="0.25">
      <c r="B76" s="26" t="s">
        <v>133</v>
      </c>
      <c r="C76" s="27" t="s">
        <v>231</v>
      </c>
      <c r="D76" s="28">
        <v>2014</v>
      </c>
      <c r="E76" s="9">
        <v>159.99</v>
      </c>
      <c r="F76" s="25"/>
    </row>
    <row r="77" spans="2:6" x14ac:dyDescent="0.25">
      <c r="B77" s="26" t="s">
        <v>134</v>
      </c>
      <c r="C77" s="27" t="s">
        <v>232</v>
      </c>
      <c r="D77" s="28">
        <v>2014</v>
      </c>
      <c r="E77" s="9">
        <v>139</v>
      </c>
      <c r="F77" s="25"/>
    </row>
    <row r="78" spans="2:6" x14ac:dyDescent="0.25">
      <c r="B78" s="26" t="s">
        <v>135</v>
      </c>
      <c r="C78" s="27" t="s">
        <v>231</v>
      </c>
      <c r="D78" s="28">
        <v>2015</v>
      </c>
      <c r="E78" s="9">
        <v>278.99</v>
      </c>
      <c r="F78" s="25"/>
    </row>
    <row r="79" spans="2:6" x14ac:dyDescent="0.25">
      <c r="B79" s="26" t="s">
        <v>136</v>
      </c>
      <c r="C79" s="27" t="s">
        <v>218</v>
      </c>
      <c r="D79" s="28">
        <v>2017</v>
      </c>
      <c r="E79" s="9">
        <v>349</v>
      </c>
      <c r="F79" s="25"/>
    </row>
    <row r="80" spans="2:6" x14ac:dyDescent="0.25">
      <c r="B80" s="26" t="s">
        <v>137</v>
      </c>
      <c r="C80" s="27" t="s">
        <v>218</v>
      </c>
      <c r="D80" s="28">
        <v>2017</v>
      </c>
      <c r="E80" s="9">
        <v>319.99</v>
      </c>
      <c r="F80" s="25"/>
    </row>
    <row r="81" spans="1:6" x14ac:dyDescent="0.25">
      <c r="B81" s="26" t="s">
        <v>138</v>
      </c>
      <c r="C81" s="27" t="s">
        <v>536</v>
      </c>
      <c r="D81" s="28">
        <v>2017</v>
      </c>
      <c r="E81" s="9">
        <v>1500</v>
      </c>
      <c r="F81" s="25"/>
    </row>
    <row r="82" spans="1:6" x14ac:dyDescent="0.25">
      <c r="B82" s="26" t="s">
        <v>139</v>
      </c>
      <c r="C82" s="27" t="s">
        <v>537</v>
      </c>
      <c r="D82" s="28">
        <v>2017</v>
      </c>
      <c r="E82" s="9">
        <v>6100</v>
      </c>
      <c r="F82" s="25"/>
    </row>
    <row r="83" spans="1:6" x14ac:dyDescent="0.25">
      <c r="B83" s="26" t="s">
        <v>140</v>
      </c>
      <c r="C83" s="27" t="s">
        <v>218</v>
      </c>
      <c r="D83" s="28">
        <v>2015</v>
      </c>
      <c r="E83" s="9">
        <v>500</v>
      </c>
      <c r="F83" s="25"/>
    </row>
    <row r="84" spans="1:6" x14ac:dyDescent="0.25">
      <c r="A84" s="84"/>
      <c r="B84" s="85" t="s">
        <v>141</v>
      </c>
      <c r="C84" s="86" t="s">
        <v>195</v>
      </c>
      <c r="D84" s="87">
        <v>2005</v>
      </c>
      <c r="E84" s="90">
        <v>3188.1</v>
      </c>
      <c r="F84" s="25"/>
    </row>
    <row r="85" spans="1:6" x14ac:dyDescent="0.25">
      <c r="A85" s="84"/>
      <c r="B85" s="85" t="s">
        <v>142</v>
      </c>
      <c r="C85" s="86" t="s">
        <v>196</v>
      </c>
      <c r="D85" s="87">
        <v>2012</v>
      </c>
      <c r="E85" s="90">
        <v>1999</v>
      </c>
      <c r="F85" s="25"/>
    </row>
    <row r="86" spans="1:6" x14ac:dyDescent="0.25">
      <c r="A86" s="84"/>
      <c r="B86" s="85" t="s">
        <v>143</v>
      </c>
      <c r="C86" s="86" t="s">
        <v>197</v>
      </c>
      <c r="D86" s="87">
        <v>2013</v>
      </c>
      <c r="E86" s="90">
        <v>2241.06</v>
      </c>
      <c r="F86" s="25"/>
    </row>
    <row r="87" spans="1:6" x14ac:dyDescent="0.25">
      <c r="A87" s="84"/>
      <c r="B87" s="85" t="s">
        <v>144</v>
      </c>
      <c r="C87" s="86" t="s">
        <v>196</v>
      </c>
      <c r="D87" s="87">
        <v>2013</v>
      </c>
      <c r="E87" s="90">
        <v>2700</v>
      </c>
      <c r="F87" s="25"/>
    </row>
    <row r="88" spans="1:6" x14ac:dyDescent="0.25">
      <c r="A88" s="84"/>
      <c r="B88" s="85" t="s">
        <v>145</v>
      </c>
      <c r="C88" s="86" t="s">
        <v>197</v>
      </c>
      <c r="D88" s="87">
        <v>2015</v>
      </c>
      <c r="E88" s="90">
        <v>1770</v>
      </c>
      <c r="F88" s="25"/>
    </row>
    <row r="89" spans="1:6" x14ac:dyDescent="0.25">
      <c r="A89" s="84"/>
      <c r="B89" s="85" t="s">
        <v>146</v>
      </c>
      <c r="C89" s="86" t="s">
        <v>197</v>
      </c>
      <c r="D89" s="87">
        <v>2015</v>
      </c>
      <c r="E89" s="90">
        <v>2190</v>
      </c>
      <c r="F89" s="25"/>
    </row>
    <row r="90" spans="1:6" x14ac:dyDescent="0.25">
      <c r="A90" s="84"/>
      <c r="B90" s="85" t="s">
        <v>147</v>
      </c>
      <c r="C90" s="86" t="s">
        <v>197</v>
      </c>
      <c r="D90" s="87">
        <v>2015</v>
      </c>
      <c r="E90" s="90">
        <v>2190</v>
      </c>
      <c r="F90" s="25"/>
    </row>
    <row r="91" spans="1:6" x14ac:dyDescent="0.25">
      <c r="A91" s="84"/>
      <c r="B91" s="85" t="s">
        <v>148</v>
      </c>
      <c r="C91" s="86" t="s">
        <v>197</v>
      </c>
      <c r="D91" s="87">
        <v>2016</v>
      </c>
      <c r="E91" s="90">
        <v>1200</v>
      </c>
      <c r="F91" s="25"/>
    </row>
    <row r="92" spans="1:6" x14ac:dyDescent="0.25">
      <c r="A92" s="84"/>
      <c r="B92" s="85" t="s">
        <v>149</v>
      </c>
      <c r="C92" s="86" t="s">
        <v>249</v>
      </c>
      <c r="D92" s="87">
        <v>2016</v>
      </c>
      <c r="E92" s="90">
        <v>13420</v>
      </c>
      <c r="F92" s="25"/>
    </row>
    <row r="93" spans="1:6" x14ac:dyDescent="0.25">
      <c r="A93" s="84"/>
      <c r="B93" s="85" t="s">
        <v>233</v>
      </c>
      <c r="C93" s="86" t="s">
        <v>198</v>
      </c>
      <c r="D93" s="87">
        <v>2008</v>
      </c>
      <c r="E93" s="90">
        <v>3354</v>
      </c>
      <c r="F93" s="25"/>
    </row>
    <row r="94" spans="1:6" x14ac:dyDescent="0.25">
      <c r="A94" s="84"/>
      <c r="B94" s="85" t="s">
        <v>234</v>
      </c>
      <c r="C94" s="86" t="s">
        <v>198</v>
      </c>
      <c r="D94" s="87">
        <v>2012</v>
      </c>
      <c r="E94" s="90">
        <v>1999</v>
      </c>
      <c r="F94" s="25"/>
    </row>
    <row r="95" spans="1:6" x14ac:dyDescent="0.25">
      <c r="A95" s="84"/>
      <c r="B95" s="85" t="s">
        <v>235</v>
      </c>
      <c r="C95" s="86" t="s">
        <v>199</v>
      </c>
      <c r="D95" s="87">
        <v>2012</v>
      </c>
      <c r="E95" s="90">
        <v>597</v>
      </c>
      <c r="F95" s="25"/>
    </row>
    <row r="96" spans="1:6" x14ac:dyDescent="0.25">
      <c r="A96" s="84"/>
      <c r="B96" s="85" t="s">
        <v>236</v>
      </c>
      <c r="C96" s="86" t="s">
        <v>200</v>
      </c>
      <c r="D96" s="87">
        <v>2012</v>
      </c>
      <c r="E96" s="90">
        <v>3490</v>
      </c>
      <c r="F96" s="25"/>
    </row>
    <row r="97" spans="1:6" x14ac:dyDescent="0.25">
      <c r="A97" s="84"/>
      <c r="B97" s="85" t="s">
        <v>237</v>
      </c>
      <c r="C97" s="86" t="s">
        <v>201</v>
      </c>
      <c r="D97" s="87">
        <v>2014</v>
      </c>
      <c r="E97" s="90">
        <v>7295</v>
      </c>
      <c r="F97" s="25"/>
    </row>
    <row r="98" spans="1:6" x14ac:dyDescent="0.25">
      <c r="A98" s="84"/>
      <c r="B98" s="85" t="s">
        <v>238</v>
      </c>
      <c r="C98" s="86" t="s">
        <v>202</v>
      </c>
      <c r="D98" s="87">
        <v>2015</v>
      </c>
      <c r="E98" s="90">
        <v>9400</v>
      </c>
      <c r="F98" s="25"/>
    </row>
    <row r="99" spans="1:6" x14ac:dyDescent="0.25">
      <c r="A99" s="84"/>
      <c r="B99" s="85" t="s">
        <v>239</v>
      </c>
      <c r="C99" s="86" t="s">
        <v>203</v>
      </c>
      <c r="D99" s="87">
        <v>2016</v>
      </c>
      <c r="E99" s="90">
        <v>8570</v>
      </c>
      <c r="F99" s="25"/>
    </row>
    <row r="100" spans="1:6" x14ac:dyDescent="0.25">
      <c r="A100" s="84"/>
      <c r="B100" s="85" t="s">
        <v>240</v>
      </c>
      <c r="C100" s="86" t="s">
        <v>206</v>
      </c>
      <c r="D100" s="87">
        <v>1999</v>
      </c>
      <c r="E100" s="90">
        <v>3151</v>
      </c>
      <c r="F100" s="25"/>
    </row>
    <row r="101" spans="1:6" x14ac:dyDescent="0.25">
      <c r="A101" s="84"/>
      <c r="B101" s="85" t="s">
        <v>241</v>
      </c>
      <c r="C101" s="86" t="s">
        <v>207</v>
      </c>
      <c r="D101" s="87">
        <v>2005</v>
      </c>
      <c r="E101" s="90">
        <v>2075.83</v>
      </c>
      <c r="F101" s="25"/>
    </row>
    <row r="102" spans="1:6" x14ac:dyDescent="0.25">
      <c r="A102" s="84"/>
      <c r="B102" s="85" t="s">
        <v>242</v>
      </c>
      <c r="C102" s="86" t="s">
        <v>222</v>
      </c>
      <c r="D102" s="87">
        <v>2017</v>
      </c>
      <c r="E102" s="90">
        <v>1850</v>
      </c>
      <c r="F102" s="25"/>
    </row>
    <row r="103" spans="1:6" x14ac:dyDescent="0.25">
      <c r="A103" s="84"/>
      <c r="B103" s="85" t="s">
        <v>243</v>
      </c>
      <c r="C103" s="86" t="s">
        <v>207</v>
      </c>
      <c r="D103" s="87">
        <v>2012</v>
      </c>
      <c r="E103" s="90">
        <v>1500</v>
      </c>
      <c r="F103" s="25"/>
    </row>
    <row r="104" spans="1:6" x14ac:dyDescent="0.25">
      <c r="A104" s="84"/>
      <c r="B104" s="85" t="s">
        <v>244</v>
      </c>
      <c r="C104" s="86" t="s">
        <v>207</v>
      </c>
      <c r="D104" s="87">
        <v>2013</v>
      </c>
      <c r="E104" s="90">
        <v>1300</v>
      </c>
      <c r="F104" s="25"/>
    </row>
    <row r="105" spans="1:6" x14ac:dyDescent="0.25">
      <c r="A105" s="84"/>
      <c r="B105" s="85" t="s">
        <v>245</v>
      </c>
      <c r="C105" s="86" t="s">
        <v>207</v>
      </c>
      <c r="D105" s="87">
        <v>2012</v>
      </c>
      <c r="E105" s="90">
        <v>1700</v>
      </c>
      <c r="F105" s="25"/>
    </row>
    <row r="106" spans="1:6" x14ac:dyDescent="0.25">
      <c r="A106" s="84"/>
      <c r="B106" s="85" t="s">
        <v>246</v>
      </c>
      <c r="C106" s="86" t="s">
        <v>221</v>
      </c>
      <c r="D106" s="87">
        <v>2013</v>
      </c>
      <c r="E106" s="90">
        <v>3458.76</v>
      </c>
      <c r="F106" s="25"/>
    </row>
    <row r="107" spans="1:6" x14ac:dyDescent="0.25">
      <c r="A107" s="84"/>
      <c r="B107" s="85" t="s">
        <v>247</v>
      </c>
      <c r="C107" s="86" t="s">
        <v>222</v>
      </c>
      <c r="D107" s="87">
        <v>2013</v>
      </c>
      <c r="E107" s="90">
        <v>1300</v>
      </c>
      <c r="F107" s="25"/>
    </row>
    <row r="108" spans="1:6" x14ac:dyDescent="0.25">
      <c r="A108" s="84"/>
      <c r="B108" s="85" t="s">
        <v>248</v>
      </c>
      <c r="C108" s="86" t="s">
        <v>223</v>
      </c>
      <c r="D108" s="87">
        <v>2015</v>
      </c>
      <c r="E108" s="90">
        <v>3500</v>
      </c>
      <c r="F108" s="25"/>
    </row>
    <row r="109" spans="1:6" x14ac:dyDescent="0.25">
      <c r="A109" s="84"/>
      <c r="B109" s="85" t="s">
        <v>538</v>
      </c>
      <c r="C109" s="86" t="s">
        <v>223</v>
      </c>
      <c r="D109" s="87">
        <v>2015</v>
      </c>
      <c r="E109" s="90">
        <v>3490</v>
      </c>
      <c r="F109" s="25"/>
    </row>
    <row r="110" spans="1:6" x14ac:dyDescent="0.25">
      <c r="A110" s="84"/>
      <c r="B110" s="85" t="s">
        <v>539</v>
      </c>
      <c r="C110" s="86" t="s">
        <v>222</v>
      </c>
      <c r="D110" s="87">
        <v>2015</v>
      </c>
      <c r="E110" s="90">
        <v>1550</v>
      </c>
      <c r="F110" s="25"/>
    </row>
    <row r="111" spans="1:6" x14ac:dyDescent="0.25">
      <c r="A111" s="84"/>
      <c r="B111" s="85" t="s">
        <v>540</v>
      </c>
      <c r="C111" s="86" t="s">
        <v>223</v>
      </c>
      <c r="D111" s="87">
        <v>2015</v>
      </c>
      <c r="E111" s="90">
        <v>3490</v>
      </c>
      <c r="F111" s="25"/>
    </row>
    <row r="112" spans="1:6" x14ac:dyDescent="0.25">
      <c r="A112" s="84"/>
      <c r="B112" s="85" t="s">
        <v>541</v>
      </c>
      <c r="C112" s="86" t="s">
        <v>222</v>
      </c>
      <c r="D112" s="87">
        <v>2015</v>
      </c>
      <c r="E112" s="90">
        <v>2200</v>
      </c>
      <c r="F112" s="25"/>
    </row>
    <row r="113" spans="1:6" x14ac:dyDescent="0.25">
      <c r="A113" s="84"/>
      <c r="B113" s="85" t="s">
        <v>542</v>
      </c>
      <c r="C113" s="86" t="s">
        <v>222</v>
      </c>
      <c r="D113" s="87">
        <v>2008</v>
      </c>
      <c r="E113" s="90">
        <v>1690.92</v>
      </c>
      <c r="F113" s="25"/>
    </row>
    <row r="114" spans="1:6" x14ac:dyDescent="0.25">
      <c r="B114" s="26" t="s">
        <v>542</v>
      </c>
      <c r="C114" s="72" t="s">
        <v>635</v>
      </c>
      <c r="D114" s="73">
        <v>2018</v>
      </c>
      <c r="E114" s="74">
        <v>900</v>
      </c>
      <c r="F114" s="25"/>
    </row>
    <row r="115" spans="1:6" x14ac:dyDescent="0.25">
      <c r="B115" s="134" t="s">
        <v>625</v>
      </c>
      <c r="C115" s="135"/>
      <c r="D115" s="136"/>
      <c r="E115" s="137"/>
      <c r="F115" s="29"/>
    </row>
    <row r="116" spans="1:6" x14ac:dyDescent="0.25">
      <c r="B116" s="59" t="s">
        <v>1</v>
      </c>
      <c r="C116" s="50" t="s">
        <v>613</v>
      </c>
      <c r="D116" s="62">
        <v>2007</v>
      </c>
      <c r="E116" s="63">
        <v>11500</v>
      </c>
      <c r="F116" s="29"/>
    </row>
    <row r="117" spans="1:6" x14ac:dyDescent="0.25">
      <c r="B117" s="59" t="s">
        <v>2</v>
      </c>
      <c r="C117" s="50" t="s">
        <v>614</v>
      </c>
      <c r="D117" s="62">
        <v>2016</v>
      </c>
      <c r="E117" s="63">
        <v>8000</v>
      </c>
      <c r="F117" s="29"/>
    </row>
    <row r="118" spans="1:6" x14ac:dyDescent="0.25">
      <c r="B118" s="59" t="s">
        <v>3</v>
      </c>
      <c r="C118" s="50" t="s">
        <v>615</v>
      </c>
      <c r="D118" s="62">
        <v>2016</v>
      </c>
      <c r="E118" s="63">
        <v>2021</v>
      </c>
      <c r="F118" s="29"/>
    </row>
    <row r="119" spans="1:6" x14ac:dyDescent="0.25">
      <c r="B119" s="59" t="s">
        <v>4</v>
      </c>
      <c r="C119" s="50" t="s">
        <v>616</v>
      </c>
      <c r="D119" s="62">
        <v>2009</v>
      </c>
      <c r="E119" s="63">
        <v>6000</v>
      </c>
      <c r="F119" s="29"/>
    </row>
    <row r="120" spans="1:6" x14ac:dyDescent="0.25">
      <c r="B120" s="59" t="s">
        <v>5</v>
      </c>
      <c r="C120" s="50" t="s">
        <v>617</v>
      </c>
      <c r="D120" s="62">
        <v>2014</v>
      </c>
      <c r="E120" s="63">
        <v>1785</v>
      </c>
      <c r="F120" s="29"/>
    </row>
    <row r="121" spans="1:6" x14ac:dyDescent="0.25">
      <c r="B121" s="59" t="s">
        <v>6</v>
      </c>
      <c r="C121" s="50" t="s">
        <v>617</v>
      </c>
      <c r="D121" s="62">
        <v>2007</v>
      </c>
      <c r="E121" s="63">
        <v>1826</v>
      </c>
      <c r="F121" s="29"/>
    </row>
    <row r="122" spans="1:6" x14ac:dyDescent="0.25">
      <c r="B122" s="59" t="s">
        <v>7</v>
      </c>
      <c r="C122" s="50" t="s">
        <v>618</v>
      </c>
      <c r="D122" s="62">
        <v>2011</v>
      </c>
      <c r="E122" s="63">
        <v>17500</v>
      </c>
      <c r="F122" s="29"/>
    </row>
    <row r="123" spans="1:6" x14ac:dyDescent="0.25">
      <c r="B123" s="59" t="s">
        <v>8</v>
      </c>
      <c r="C123" s="50" t="s">
        <v>617</v>
      </c>
      <c r="D123" s="62">
        <v>2007</v>
      </c>
      <c r="E123" s="63">
        <v>2100</v>
      </c>
      <c r="F123" s="29"/>
    </row>
    <row r="124" spans="1:6" x14ac:dyDescent="0.25">
      <c r="B124" s="59" t="s">
        <v>9</v>
      </c>
      <c r="C124" s="50" t="s">
        <v>619</v>
      </c>
      <c r="D124" s="62">
        <v>2016</v>
      </c>
      <c r="E124" s="63">
        <v>4085</v>
      </c>
      <c r="F124" s="29"/>
    </row>
    <row r="125" spans="1:6" x14ac:dyDescent="0.25">
      <c r="B125" s="59" t="s">
        <v>10</v>
      </c>
      <c r="C125" s="50" t="s">
        <v>620</v>
      </c>
      <c r="D125" s="62">
        <v>2015</v>
      </c>
      <c r="E125" s="63">
        <v>2800</v>
      </c>
      <c r="F125" s="29"/>
    </row>
    <row r="126" spans="1:6" x14ac:dyDescent="0.25">
      <c r="B126" s="59" t="s">
        <v>11</v>
      </c>
      <c r="C126" s="50" t="s">
        <v>620</v>
      </c>
      <c r="D126" s="62">
        <v>2015</v>
      </c>
      <c r="E126" s="63">
        <v>3400</v>
      </c>
      <c r="F126" s="29"/>
    </row>
    <row r="127" spans="1:6" x14ac:dyDescent="0.25">
      <c r="B127" s="59" t="s">
        <v>12</v>
      </c>
      <c r="C127" s="50" t="s">
        <v>620</v>
      </c>
      <c r="D127" s="62">
        <v>2009</v>
      </c>
      <c r="E127" s="63">
        <v>1952</v>
      </c>
      <c r="F127" s="29"/>
    </row>
    <row r="128" spans="1:6" x14ac:dyDescent="0.25">
      <c r="B128" s="59" t="s">
        <v>13</v>
      </c>
      <c r="C128" s="50" t="s">
        <v>622</v>
      </c>
      <c r="D128" s="62" t="s">
        <v>621</v>
      </c>
      <c r="E128" s="63">
        <v>18000</v>
      </c>
      <c r="F128" s="29"/>
    </row>
    <row r="129" spans="1:6" x14ac:dyDescent="0.25">
      <c r="B129" s="59" t="s">
        <v>26</v>
      </c>
      <c r="C129" s="50" t="s">
        <v>623</v>
      </c>
      <c r="D129" s="62" t="s">
        <v>621</v>
      </c>
      <c r="E129" s="63">
        <v>15000</v>
      </c>
      <c r="F129" s="29"/>
    </row>
    <row r="130" spans="1:6" x14ac:dyDescent="0.25">
      <c r="B130" s="134" t="s">
        <v>624</v>
      </c>
      <c r="C130" s="135"/>
      <c r="D130" s="136"/>
      <c r="E130" s="137"/>
      <c r="F130" s="29"/>
    </row>
    <row r="131" spans="1:6" x14ac:dyDescent="0.25">
      <c r="B131" s="44" t="s">
        <v>1</v>
      </c>
      <c r="C131" s="44" t="s">
        <v>15</v>
      </c>
      <c r="D131" s="44"/>
      <c r="E131" s="45">
        <v>66885</v>
      </c>
      <c r="F131" s="25"/>
    </row>
    <row r="132" spans="1:6" x14ac:dyDescent="0.25">
      <c r="A132" s="25"/>
      <c r="B132" s="138" t="s">
        <v>524</v>
      </c>
      <c r="C132" s="139"/>
      <c r="D132" s="140"/>
      <c r="E132" s="141"/>
      <c r="F132" s="29"/>
    </row>
    <row r="133" spans="1:6" x14ac:dyDescent="0.25">
      <c r="B133" s="46" t="s">
        <v>1</v>
      </c>
      <c r="C133" s="47" t="s">
        <v>627</v>
      </c>
      <c r="D133" s="48"/>
      <c r="E133" s="49">
        <v>140000</v>
      </c>
      <c r="F133" s="25"/>
    </row>
    <row r="134" spans="1:6" x14ac:dyDescent="0.25">
      <c r="B134" s="46" t="s">
        <v>2</v>
      </c>
      <c r="C134" s="47" t="s">
        <v>626</v>
      </c>
      <c r="D134" s="48"/>
      <c r="E134" s="49">
        <v>10000</v>
      </c>
      <c r="F134" s="25"/>
    </row>
    <row r="135" spans="1:6" x14ac:dyDescent="0.25">
      <c r="A135" s="30"/>
      <c r="B135" s="138" t="s">
        <v>429</v>
      </c>
      <c r="C135" s="139"/>
      <c r="D135" s="140"/>
      <c r="E135" s="141"/>
      <c r="F135" s="25"/>
    </row>
    <row r="136" spans="1:6" x14ac:dyDescent="0.25">
      <c r="B136" s="46" t="s">
        <v>1</v>
      </c>
      <c r="C136" s="47" t="s">
        <v>358</v>
      </c>
      <c r="D136" s="48">
        <v>2005</v>
      </c>
      <c r="E136" s="9">
        <v>465</v>
      </c>
      <c r="F136" s="25"/>
    </row>
    <row r="137" spans="1:6" x14ac:dyDescent="0.25">
      <c r="B137" s="46" t="s">
        <v>2</v>
      </c>
      <c r="C137" s="47" t="s">
        <v>359</v>
      </c>
      <c r="D137" s="48">
        <v>2007</v>
      </c>
      <c r="E137" s="9">
        <v>800</v>
      </c>
      <c r="F137" s="25"/>
    </row>
    <row r="138" spans="1:6" x14ac:dyDescent="0.25">
      <c r="B138" s="46" t="s">
        <v>3</v>
      </c>
      <c r="C138" s="47" t="s">
        <v>360</v>
      </c>
      <c r="D138" s="48">
        <v>2007</v>
      </c>
      <c r="E138" s="9">
        <v>6600</v>
      </c>
      <c r="F138" s="25"/>
    </row>
    <row r="139" spans="1:6" x14ac:dyDescent="0.25">
      <c r="B139" s="46" t="s">
        <v>4</v>
      </c>
      <c r="C139" s="47" t="s">
        <v>52</v>
      </c>
      <c r="D139" s="48">
        <v>2007</v>
      </c>
      <c r="E139" s="9">
        <v>2176.2399999999998</v>
      </c>
      <c r="F139" s="25"/>
    </row>
    <row r="140" spans="1:6" x14ac:dyDescent="0.25">
      <c r="B140" s="46" t="s">
        <v>5</v>
      </c>
      <c r="C140" s="47" t="s">
        <v>361</v>
      </c>
      <c r="D140" s="48">
        <v>2007</v>
      </c>
      <c r="E140" s="9">
        <v>24800</v>
      </c>
      <c r="F140" s="25"/>
    </row>
    <row r="141" spans="1:6" x14ac:dyDescent="0.25">
      <c r="B141" s="46" t="s">
        <v>6</v>
      </c>
      <c r="C141" s="47" t="s">
        <v>362</v>
      </c>
      <c r="D141" s="48">
        <v>2015</v>
      </c>
      <c r="E141" s="9">
        <v>540</v>
      </c>
      <c r="F141" s="25"/>
    </row>
    <row r="142" spans="1:6" x14ac:dyDescent="0.25">
      <c r="B142" s="46" t="s">
        <v>7</v>
      </c>
      <c r="C142" s="47" t="s">
        <v>363</v>
      </c>
      <c r="D142" s="48">
        <v>2015</v>
      </c>
      <c r="E142" s="9">
        <v>5609.97</v>
      </c>
      <c r="F142" s="25"/>
    </row>
    <row r="143" spans="1:6" x14ac:dyDescent="0.25">
      <c r="B143" s="46" t="s">
        <v>8</v>
      </c>
      <c r="C143" s="47" t="s">
        <v>364</v>
      </c>
      <c r="D143" s="48">
        <v>1998</v>
      </c>
      <c r="E143" s="9">
        <v>765</v>
      </c>
      <c r="F143" s="25"/>
    </row>
    <row r="144" spans="1:6" x14ac:dyDescent="0.25">
      <c r="B144" s="46" t="s">
        <v>9</v>
      </c>
      <c r="C144" s="47" t="s">
        <v>365</v>
      </c>
      <c r="D144" s="48">
        <v>2003</v>
      </c>
      <c r="E144" s="9">
        <v>11330</v>
      </c>
      <c r="F144" s="25"/>
    </row>
    <row r="145" spans="1:6" x14ac:dyDescent="0.25">
      <c r="B145" s="46" t="s">
        <v>10</v>
      </c>
      <c r="C145" s="47" t="s">
        <v>368</v>
      </c>
      <c r="D145" s="48">
        <v>2007</v>
      </c>
      <c r="E145" s="9">
        <v>1200</v>
      </c>
      <c r="F145" s="25"/>
    </row>
    <row r="146" spans="1:6" x14ac:dyDescent="0.25">
      <c r="B146" s="46" t="s">
        <v>11</v>
      </c>
      <c r="C146" s="47" t="s">
        <v>372</v>
      </c>
      <c r="D146" s="48">
        <v>2015</v>
      </c>
      <c r="E146" s="9">
        <v>600</v>
      </c>
      <c r="F146" s="25"/>
    </row>
    <row r="147" spans="1:6" x14ac:dyDescent="0.25">
      <c r="B147" s="46" t="s">
        <v>12</v>
      </c>
      <c r="C147" s="47" t="s">
        <v>372</v>
      </c>
      <c r="D147" s="48">
        <v>2015</v>
      </c>
      <c r="E147" s="9">
        <v>600</v>
      </c>
      <c r="F147" s="25"/>
    </row>
    <row r="148" spans="1:6" x14ac:dyDescent="0.25">
      <c r="B148" s="46" t="s">
        <v>13</v>
      </c>
      <c r="C148" s="47" t="s">
        <v>375</v>
      </c>
      <c r="D148" s="48">
        <v>2015</v>
      </c>
      <c r="E148" s="9">
        <v>1935</v>
      </c>
      <c r="F148" s="25"/>
    </row>
    <row r="149" spans="1:6" x14ac:dyDescent="0.25">
      <c r="B149" s="46" t="s">
        <v>26</v>
      </c>
      <c r="C149" s="47" t="s">
        <v>205</v>
      </c>
      <c r="D149" s="48">
        <v>2002</v>
      </c>
      <c r="E149" s="9">
        <v>1000</v>
      </c>
      <c r="F149" s="25"/>
    </row>
    <row r="150" spans="1:6" x14ac:dyDescent="0.25">
      <c r="B150" s="46" t="s">
        <v>27</v>
      </c>
      <c r="C150" s="47" t="s">
        <v>376</v>
      </c>
      <c r="D150" s="48">
        <v>1994</v>
      </c>
      <c r="E150" s="9">
        <v>590</v>
      </c>
      <c r="F150" s="25"/>
    </row>
    <row r="151" spans="1:6" x14ac:dyDescent="0.25">
      <c r="B151" s="46" t="s">
        <v>28</v>
      </c>
      <c r="C151" s="47" t="s">
        <v>377</v>
      </c>
      <c r="D151" s="48">
        <v>1994</v>
      </c>
      <c r="E151" s="9">
        <v>280</v>
      </c>
      <c r="F151" s="25"/>
    </row>
    <row r="152" spans="1:6" x14ac:dyDescent="0.25">
      <c r="B152" s="46" t="s">
        <v>29</v>
      </c>
      <c r="C152" s="47" t="s">
        <v>378</v>
      </c>
      <c r="D152" s="48">
        <v>2002</v>
      </c>
      <c r="E152" s="9">
        <v>400</v>
      </c>
      <c r="F152" s="25"/>
    </row>
    <row r="153" spans="1:6" x14ac:dyDescent="0.25">
      <c r="B153" s="46" t="s">
        <v>30</v>
      </c>
      <c r="C153" s="47" t="s">
        <v>379</v>
      </c>
      <c r="D153" s="48">
        <v>2014</v>
      </c>
      <c r="E153" s="9">
        <v>1840</v>
      </c>
      <c r="F153" s="25"/>
    </row>
    <row r="154" spans="1:6" x14ac:dyDescent="0.25">
      <c r="B154" s="46" t="s">
        <v>31</v>
      </c>
      <c r="C154" s="47" t="s">
        <v>380</v>
      </c>
      <c r="D154" s="48">
        <v>2014</v>
      </c>
      <c r="E154" s="9">
        <v>120</v>
      </c>
      <c r="F154" s="25"/>
    </row>
    <row r="155" spans="1:6" x14ac:dyDescent="0.25">
      <c r="B155" s="46" t="s">
        <v>32</v>
      </c>
      <c r="C155" s="47" t="s">
        <v>381</v>
      </c>
      <c r="D155" s="48">
        <v>1994</v>
      </c>
      <c r="E155" s="9">
        <v>1600</v>
      </c>
      <c r="F155" s="25"/>
    </row>
    <row r="156" spans="1:6" x14ac:dyDescent="0.25">
      <c r="B156" s="46" t="s">
        <v>33</v>
      </c>
      <c r="C156" s="47" t="s">
        <v>382</v>
      </c>
      <c r="D156" s="48">
        <v>2011</v>
      </c>
      <c r="E156" s="9">
        <v>1499</v>
      </c>
      <c r="F156" s="25"/>
    </row>
    <row r="157" spans="1:6" x14ac:dyDescent="0.25">
      <c r="B157" s="46" t="s">
        <v>34</v>
      </c>
      <c r="C157" s="47" t="s">
        <v>383</v>
      </c>
      <c r="D157" s="48">
        <v>1995</v>
      </c>
      <c r="E157" s="9">
        <v>250</v>
      </c>
      <c r="F157" s="25"/>
    </row>
    <row r="158" spans="1:6" x14ac:dyDescent="0.25">
      <c r="B158" s="46" t="s">
        <v>35</v>
      </c>
      <c r="C158" s="47" t="s">
        <v>384</v>
      </c>
      <c r="D158" s="48">
        <v>2001</v>
      </c>
      <c r="E158" s="9">
        <v>599</v>
      </c>
      <c r="F158" s="25"/>
    </row>
    <row r="159" spans="1:6" x14ac:dyDescent="0.25">
      <c r="A159" s="84"/>
      <c r="B159" s="91" t="s">
        <v>36</v>
      </c>
      <c r="C159" s="92" t="s">
        <v>232</v>
      </c>
      <c r="D159" s="93">
        <v>2006</v>
      </c>
      <c r="E159" s="90">
        <v>200</v>
      </c>
      <c r="F159" s="25"/>
    </row>
    <row r="160" spans="1:6" x14ac:dyDescent="0.25">
      <c r="A160" s="84"/>
      <c r="B160" s="91" t="s">
        <v>37</v>
      </c>
      <c r="C160" s="92" t="s">
        <v>384</v>
      </c>
      <c r="D160" s="93">
        <v>2006</v>
      </c>
      <c r="E160" s="90">
        <v>319</v>
      </c>
      <c r="F160" s="25"/>
    </row>
    <row r="161" spans="1:6" x14ac:dyDescent="0.25">
      <c r="A161" s="84"/>
      <c r="B161" s="91" t="s">
        <v>38</v>
      </c>
      <c r="C161" s="92" t="s">
        <v>215</v>
      </c>
      <c r="D161" s="93">
        <v>2006</v>
      </c>
      <c r="E161" s="90">
        <v>499</v>
      </c>
      <c r="F161" s="25"/>
    </row>
    <row r="162" spans="1:6" x14ac:dyDescent="0.25">
      <c r="A162" s="84"/>
      <c r="B162" s="91" t="s">
        <v>39</v>
      </c>
      <c r="C162" s="92" t="s">
        <v>385</v>
      </c>
      <c r="D162" s="93">
        <v>2009</v>
      </c>
      <c r="E162" s="90">
        <v>100</v>
      </c>
      <c r="F162" s="25"/>
    </row>
    <row r="163" spans="1:6" x14ac:dyDescent="0.25">
      <c r="A163" s="84"/>
      <c r="B163" s="91" t="s">
        <v>40</v>
      </c>
      <c r="C163" s="92" t="s">
        <v>386</v>
      </c>
      <c r="D163" s="93">
        <v>2009</v>
      </c>
      <c r="E163" s="90">
        <v>100</v>
      </c>
      <c r="F163" s="25"/>
    </row>
    <row r="164" spans="1:6" x14ac:dyDescent="0.25">
      <c r="A164" s="84"/>
      <c r="B164" s="91" t="s">
        <v>41</v>
      </c>
      <c r="C164" s="92" t="s">
        <v>387</v>
      </c>
      <c r="D164" s="93">
        <v>2010</v>
      </c>
      <c r="E164" s="90">
        <v>358</v>
      </c>
      <c r="F164" s="25"/>
    </row>
    <row r="165" spans="1:6" x14ac:dyDescent="0.25">
      <c r="A165" s="84"/>
      <c r="B165" s="91" t="s">
        <v>42</v>
      </c>
      <c r="C165" s="92" t="s">
        <v>388</v>
      </c>
      <c r="D165" s="93">
        <v>2010</v>
      </c>
      <c r="E165" s="90">
        <v>179</v>
      </c>
      <c r="F165" s="25"/>
    </row>
    <row r="166" spans="1:6" x14ac:dyDescent="0.25">
      <c r="A166" s="84"/>
      <c r="B166" s="91" t="s">
        <v>43</v>
      </c>
      <c r="C166" s="92" t="s">
        <v>366</v>
      </c>
      <c r="D166" s="93">
        <v>1997</v>
      </c>
      <c r="E166" s="90">
        <v>176</v>
      </c>
      <c r="F166" s="25"/>
    </row>
    <row r="167" spans="1:6" x14ac:dyDescent="0.25">
      <c r="A167" s="84"/>
      <c r="B167" s="91" t="s">
        <v>44</v>
      </c>
      <c r="C167" s="92" t="s">
        <v>366</v>
      </c>
      <c r="D167" s="93">
        <v>2006</v>
      </c>
      <c r="E167" s="90">
        <v>250</v>
      </c>
      <c r="F167" s="25"/>
    </row>
    <row r="168" spans="1:6" x14ac:dyDescent="0.25">
      <c r="A168" s="84"/>
      <c r="B168" s="91" t="s">
        <v>45</v>
      </c>
      <c r="C168" s="92" t="s">
        <v>367</v>
      </c>
      <c r="D168" s="93">
        <v>2007</v>
      </c>
      <c r="E168" s="90">
        <v>2100</v>
      </c>
      <c r="F168" s="25"/>
    </row>
    <row r="169" spans="1:6" x14ac:dyDescent="0.25">
      <c r="A169" s="84"/>
      <c r="B169" s="91" t="s">
        <v>46</v>
      </c>
      <c r="C169" s="92" t="s">
        <v>369</v>
      </c>
      <c r="D169" s="93">
        <v>2007</v>
      </c>
      <c r="E169" s="90">
        <v>3100</v>
      </c>
      <c r="F169" s="25"/>
    </row>
    <row r="170" spans="1:6" x14ac:dyDescent="0.25">
      <c r="A170" s="84"/>
      <c r="B170" s="91" t="s">
        <v>100</v>
      </c>
      <c r="C170" s="92" t="s">
        <v>370</v>
      </c>
      <c r="D170" s="93">
        <v>2011</v>
      </c>
      <c r="E170" s="90">
        <v>3000</v>
      </c>
      <c r="F170" s="25"/>
    </row>
    <row r="171" spans="1:6" x14ac:dyDescent="0.25">
      <c r="A171" s="84"/>
      <c r="B171" s="91" t="s">
        <v>101</v>
      </c>
      <c r="C171" s="92" t="s">
        <v>371</v>
      </c>
      <c r="D171" s="93">
        <v>2013</v>
      </c>
      <c r="E171" s="90">
        <v>1999</v>
      </c>
      <c r="F171" s="25"/>
    </row>
    <row r="172" spans="1:6" x14ac:dyDescent="0.25">
      <c r="A172" s="84"/>
      <c r="B172" s="91" t="s">
        <v>102</v>
      </c>
      <c r="C172" s="92" t="s">
        <v>367</v>
      </c>
      <c r="D172" s="93">
        <v>2015</v>
      </c>
      <c r="E172" s="90">
        <v>1429</v>
      </c>
      <c r="F172" s="25"/>
    </row>
    <row r="173" spans="1:6" x14ac:dyDescent="0.25">
      <c r="A173" s="84"/>
      <c r="B173" s="91" t="s">
        <v>103</v>
      </c>
      <c r="C173" s="92" t="s">
        <v>367</v>
      </c>
      <c r="D173" s="93">
        <v>2015</v>
      </c>
      <c r="E173" s="90">
        <v>1429</v>
      </c>
      <c r="F173" s="25"/>
    </row>
    <row r="174" spans="1:6" x14ac:dyDescent="0.25">
      <c r="A174" s="84"/>
      <c r="B174" s="91" t="s">
        <v>104</v>
      </c>
      <c r="C174" s="92" t="s">
        <v>373</v>
      </c>
      <c r="D174" s="93">
        <v>2015</v>
      </c>
      <c r="E174" s="90">
        <v>1575</v>
      </c>
      <c r="F174" s="25"/>
    </row>
    <row r="175" spans="1:6" x14ac:dyDescent="0.25">
      <c r="A175" s="84"/>
      <c r="B175" s="91" t="s">
        <v>105</v>
      </c>
      <c r="C175" s="92" t="s">
        <v>373</v>
      </c>
      <c r="D175" s="93">
        <v>2015</v>
      </c>
      <c r="E175" s="90">
        <v>1575</v>
      </c>
      <c r="F175" s="25"/>
    </row>
    <row r="176" spans="1:6" x14ac:dyDescent="0.25">
      <c r="B176" s="46" t="s">
        <v>106</v>
      </c>
      <c r="C176" s="47" t="s">
        <v>374</v>
      </c>
      <c r="D176" s="48">
        <v>2014</v>
      </c>
      <c r="E176" s="9">
        <v>250</v>
      </c>
      <c r="F176" s="25"/>
    </row>
    <row r="177" spans="1:6" x14ac:dyDescent="0.25">
      <c r="B177" s="46" t="s">
        <v>107</v>
      </c>
      <c r="C177" s="47" t="s">
        <v>519</v>
      </c>
      <c r="D177" s="48">
        <v>2016</v>
      </c>
      <c r="E177" s="49">
        <v>2000</v>
      </c>
      <c r="F177" s="25"/>
    </row>
    <row r="178" spans="1:6" x14ac:dyDescent="0.25">
      <c r="B178" s="46" t="s">
        <v>108</v>
      </c>
      <c r="C178" s="47" t="s">
        <v>520</v>
      </c>
      <c r="D178" s="48">
        <v>2017</v>
      </c>
      <c r="E178" s="49">
        <v>1000</v>
      </c>
      <c r="F178" s="25"/>
    </row>
    <row r="179" spans="1:6" x14ac:dyDescent="0.25">
      <c r="B179" s="46" t="s">
        <v>109</v>
      </c>
      <c r="C179" s="47" t="s">
        <v>521</v>
      </c>
      <c r="D179" s="48">
        <v>2017</v>
      </c>
      <c r="E179" s="49">
        <v>8000</v>
      </c>
      <c r="F179" s="25"/>
    </row>
    <row r="180" spans="1:6" x14ac:dyDescent="0.25">
      <c r="B180" s="46" t="s">
        <v>110</v>
      </c>
      <c r="C180" s="47" t="s">
        <v>522</v>
      </c>
      <c r="D180" s="48">
        <v>2017</v>
      </c>
      <c r="E180" s="49">
        <v>2000</v>
      </c>
      <c r="F180" s="25"/>
    </row>
    <row r="181" spans="1:6" x14ac:dyDescent="0.25">
      <c r="A181" s="25"/>
      <c r="B181" s="134" t="s">
        <v>430</v>
      </c>
      <c r="C181" s="135"/>
      <c r="D181" s="136"/>
      <c r="E181" s="137"/>
      <c r="F181" s="29"/>
    </row>
    <row r="182" spans="1:6" x14ac:dyDescent="0.25">
      <c r="B182" s="26" t="s">
        <v>1</v>
      </c>
      <c r="C182" s="27" t="s">
        <v>396</v>
      </c>
      <c r="D182" s="28">
        <v>2015</v>
      </c>
      <c r="E182" s="49">
        <v>2000</v>
      </c>
      <c r="F182" s="25"/>
    </row>
    <row r="183" spans="1:6" x14ac:dyDescent="0.25">
      <c r="B183" s="26" t="s">
        <v>2</v>
      </c>
      <c r="C183" s="27" t="s">
        <v>397</v>
      </c>
      <c r="D183" s="28" t="s">
        <v>398</v>
      </c>
      <c r="E183" s="49">
        <v>14678</v>
      </c>
      <c r="F183" s="25"/>
    </row>
    <row r="184" spans="1:6" x14ac:dyDescent="0.25">
      <c r="B184" s="26" t="s">
        <v>3</v>
      </c>
      <c r="C184" s="27" t="s">
        <v>397</v>
      </c>
      <c r="D184" s="28">
        <v>2012</v>
      </c>
      <c r="E184" s="49">
        <v>1960</v>
      </c>
      <c r="F184" s="25"/>
    </row>
    <row r="185" spans="1:6" x14ac:dyDescent="0.25">
      <c r="B185" s="26" t="s">
        <v>4</v>
      </c>
      <c r="C185" s="27" t="s">
        <v>402</v>
      </c>
      <c r="D185" s="28">
        <v>2016</v>
      </c>
      <c r="E185" s="49">
        <v>3400</v>
      </c>
      <c r="F185" s="25"/>
    </row>
    <row r="186" spans="1:6" x14ac:dyDescent="0.25">
      <c r="B186" s="26" t="s">
        <v>5</v>
      </c>
      <c r="C186" s="27" t="s">
        <v>403</v>
      </c>
      <c r="D186" s="28">
        <v>2002</v>
      </c>
      <c r="E186" s="49">
        <v>470</v>
      </c>
      <c r="F186" s="25"/>
    </row>
    <row r="187" spans="1:6" x14ac:dyDescent="0.25">
      <c r="B187" s="26" t="s">
        <v>6</v>
      </c>
      <c r="C187" s="27" t="s">
        <v>404</v>
      </c>
      <c r="D187" s="28">
        <v>2007</v>
      </c>
      <c r="E187" s="49">
        <v>420</v>
      </c>
      <c r="F187" s="25"/>
    </row>
    <row r="188" spans="1:6" x14ac:dyDescent="0.25">
      <c r="B188" s="26" t="s">
        <v>7</v>
      </c>
      <c r="C188" s="27" t="s">
        <v>405</v>
      </c>
      <c r="D188" s="28">
        <v>2007</v>
      </c>
      <c r="E188" s="49">
        <v>488</v>
      </c>
      <c r="F188" s="25"/>
    </row>
    <row r="189" spans="1:6" x14ac:dyDescent="0.25">
      <c r="B189" s="26" t="s">
        <v>8</v>
      </c>
      <c r="C189" s="27" t="s">
        <v>406</v>
      </c>
      <c r="D189" s="28">
        <v>2010</v>
      </c>
      <c r="E189" s="49">
        <v>1220</v>
      </c>
      <c r="F189" s="25"/>
    </row>
    <row r="190" spans="1:6" x14ac:dyDescent="0.25">
      <c r="B190" s="26" t="s">
        <v>9</v>
      </c>
      <c r="C190" s="27" t="s">
        <v>407</v>
      </c>
      <c r="D190" s="28">
        <v>2011</v>
      </c>
      <c r="E190" s="49">
        <v>449</v>
      </c>
      <c r="F190" s="25"/>
    </row>
    <row r="191" spans="1:6" x14ac:dyDescent="0.25">
      <c r="B191" s="26" t="s">
        <v>10</v>
      </c>
      <c r="C191" s="27" t="s">
        <v>409</v>
      </c>
      <c r="D191" s="28">
        <v>2003</v>
      </c>
      <c r="E191" s="9">
        <v>3000</v>
      </c>
      <c r="F191" s="25"/>
    </row>
    <row r="192" spans="1:6" x14ac:dyDescent="0.25">
      <c r="B192" s="26" t="s">
        <v>11</v>
      </c>
      <c r="C192" s="27" t="s">
        <v>413</v>
      </c>
      <c r="D192" s="28">
        <v>1999</v>
      </c>
      <c r="E192" s="9">
        <v>750</v>
      </c>
      <c r="F192" s="25"/>
    </row>
    <row r="193" spans="1:6" x14ac:dyDescent="0.25">
      <c r="A193" s="84"/>
      <c r="B193" s="85" t="s">
        <v>12</v>
      </c>
      <c r="C193" s="86" t="s">
        <v>399</v>
      </c>
      <c r="D193" s="87">
        <v>2015</v>
      </c>
      <c r="E193" s="88">
        <v>1900</v>
      </c>
      <c r="F193" s="89"/>
    </row>
    <row r="194" spans="1:6" x14ac:dyDescent="0.25">
      <c r="A194" s="84"/>
      <c r="B194" s="85" t="s">
        <v>13</v>
      </c>
      <c r="C194" s="86" t="s">
        <v>400</v>
      </c>
      <c r="D194" s="87">
        <v>2014</v>
      </c>
      <c r="E194" s="88">
        <v>399</v>
      </c>
      <c r="F194" s="89"/>
    </row>
    <row r="195" spans="1:6" x14ac:dyDescent="0.25">
      <c r="A195" s="84"/>
      <c r="B195" s="85" t="s">
        <v>26</v>
      </c>
      <c r="C195" s="86" t="s">
        <v>401</v>
      </c>
      <c r="D195" s="87">
        <v>2009</v>
      </c>
      <c r="E195" s="88">
        <v>2350</v>
      </c>
      <c r="F195" s="89"/>
    </row>
    <row r="196" spans="1:6" x14ac:dyDescent="0.25">
      <c r="A196" s="84"/>
      <c r="B196" s="85" t="s">
        <v>27</v>
      </c>
      <c r="C196" s="86" t="s">
        <v>408</v>
      </c>
      <c r="D196" s="87">
        <v>2014</v>
      </c>
      <c r="E196" s="90">
        <v>280</v>
      </c>
      <c r="F196" s="89"/>
    </row>
    <row r="197" spans="1:6" x14ac:dyDescent="0.25">
      <c r="A197" s="84"/>
      <c r="B197" s="85" t="s">
        <v>28</v>
      </c>
      <c r="C197" s="86" t="s">
        <v>410</v>
      </c>
      <c r="D197" s="87">
        <v>2009</v>
      </c>
      <c r="E197" s="88">
        <v>3120.7</v>
      </c>
      <c r="F197" s="89"/>
    </row>
    <row r="198" spans="1:6" x14ac:dyDescent="0.25">
      <c r="A198" s="84"/>
      <c r="B198" s="85" t="s">
        <v>29</v>
      </c>
      <c r="C198" s="86" t="s">
        <v>411</v>
      </c>
      <c r="D198" s="87">
        <v>2016</v>
      </c>
      <c r="E198" s="88">
        <v>2310.1</v>
      </c>
      <c r="F198" s="89"/>
    </row>
    <row r="199" spans="1:6" x14ac:dyDescent="0.25">
      <c r="A199" s="84"/>
      <c r="B199" s="85" t="s">
        <v>30</v>
      </c>
      <c r="C199" s="86" t="s">
        <v>412</v>
      </c>
      <c r="D199" s="87">
        <v>2016</v>
      </c>
      <c r="E199" s="88">
        <v>3150.03</v>
      </c>
      <c r="F199" s="89"/>
    </row>
    <row r="200" spans="1:6" x14ac:dyDescent="0.25">
      <c r="B200" s="26" t="s">
        <v>31</v>
      </c>
      <c r="C200" s="27" t="s">
        <v>414</v>
      </c>
      <c r="D200" s="28">
        <v>2003</v>
      </c>
      <c r="E200" s="49">
        <v>749</v>
      </c>
      <c r="F200" s="25"/>
    </row>
    <row r="201" spans="1:6" x14ac:dyDescent="0.25">
      <c r="B201" s="26" t="s">
        <v>32</v>
      </c>
      <c r="C201" s="27" t="s">
        <v>415</v>
      </c>
      <c r="D201" s="28">
        <v>2015</v>
      </c>
      <c r="E201" s="49">
        <v>199</v>
      </c>
      <c r="F201" s="25"/>
    </row>
    <row r="202" spans="1:6" x14ac:dyDescent="0.25">
      <c r="B202" s="62" t="s">
        <v>33</v>
      </c>
      <c r="C202" s="27" t="s">
        <v>628</v>
      </c>
      <c r="D202" s="28">
        <v>2018</v>
      </c>
      <c r="E202" s="49">
        <v>950</v>
      </c>
      <c r="F202" s="25"/>
    </row>
    <row r="203" spans="1:6" x14ac:dyDescent="0.25">
      <c r="B203" s="62" t="s">
        <v>34</v>
      </c>
      <c r="C203" s="27" t="s">
        <v>223</v>
      </c>
      <c r="D203" s="28">
        <v>2016</v>
      </c>
      <c r="E203" s="49">
        <v>3400</v>
      </c>
      <c r="F203" s="25"/>
    </row>
    <row r="204" spans="1:6" x14ac:dyDescent="0.25">
      <c r="B204" s="62" t="s">
        <v>35</v>
      </c>
      <c r="C204" s="27" t="s">
        <v>192</v>
      </c>
      <c r="D204" s="28">
        <v>2016</v>
      </c>
      <c r="E204" s="49">
        <v>1610</v>
      </c>
      <c r="F204" s="25"/>
    </row>
    <row r="205" spans="1:6" x14ac:dyDescent="0.25">
      <c r="B205" s="26" t="s">
        <v>36</v>
      </c>
      <c r="C205" s="27" t="s">
        <v>192</v>
      </c>
      <c r="D205" s="28">
        <v>2016</v>
      </c>
      <c r="E205" s="49">
        <v>1610</v>
      </c>
      <c r="F205" s="25"/>
    </row>
    <row r="206" spans="1:6" x14ac:dyDescent="0.25">
      <c r="A206" s="30"/>
      <c r="B206" s="138" t="s">
        <v>431</v>
      </c>
      <c r="C206" s="139"/>
      <c r="D206" s="140"/>
      <c r="E206" s="141"/>
      <c r="F206" s="25"/>
    </row>
    <row r="207" spans="1:6" x14ac:dyDescent="0.25">
      <c r="B207" s="46" t="s">
        <v>1</v>
      </c>
      <c r="C207" s="47" t="s">
        <v>268</v>
      </c>
      <c r="D207" s="48">
        <v>2007</v>
      </c>
      <c r="E207" s="9">
        <v>40776.239999999998</v>
      </c>
      <c r="F207" s="25"/>
    </row>
    <row r="208" spans="1:6" x14ac:dyDescent="0.25">
      <c r="B208" s="46" t="s">
        <v>2</v>
      </c>
      <c r="C208" s="47" t="s">
        <v>269</v>
      </c>
      <c r="D208" s="48">
        <v>2013</v>
      </c>
      <c r="E208" s="9">
        <v>1609</v>
      </c>
      <c r="F208" s="25"/>
    </row>
    <row r="209" spans="1:6" x14ac:dyDescent="0.25">
      <c r="B209" s="46" t="s">
        <v>3</v>
      </c>
      <c r="C209" s="47" t="s">
        <v>165</v>
      </c>
      <c r="D209" s="48">
        <v>2008</v>
      </c>
      <c r="E209" s="9">
        <v>399</v>
      </c>
      <c r="F209" s="25"/>
    </row>
    <row r="210" spans="1:6" x14ac:dyDescent="0.25">
      <c r="B210" s="91" t="s">
        <v>4</v>
      </c>
      <c r="C210" s="92" t="s">
        <v>200</v>
      </c>
      <c r="D210" s="93">
        <v>2012</v>
      </c>
      <c r="E210" s="90">
        <v>1958</v>
      </c>
      <c r="F210" s="25"/>
    </row>
    <row r="211" spans="1:6" x14ac:dyDescent="0.25">
      <c r="B211" s="91" t="s">
        <v>5</v>
      </c>
      <c r="C211" s="92" t="s">
        <v>200</v>
      </c>
      <c r="D211" s="93">
        <v>2014</v>
      </c>
      <c r="E211" s="90">
        <v>1399</v>
      </c>
      <c r="F211" s="25"/>
    </row>
    <row r="212" spans="1:6" x14ac:dyDescent="0.25">
      <c r="B212" s="91" t="s">
        <v>6</v>
      </c>
      <c r="C212" s="94" t="s">
        <v>223</v>
      </c>
      <c r="D212" s="93">
        <v>2015</v>
      </c>
      <c r="E212" s="90">
        <v>6589</v>
      </c>
      <c r="F212" s="25"/>
    </row>
    <row r="213" spans="1:6" x14ac:dyDescent="0.25">
      <c r="B213" s="91" t="s">
        <v>7</v>
      </c>
      <c r="C213" s="94" t="s">
        <v>223</v>
      </c>
      <c r="D213" s="93">
        <v>2016</v>
      </c>
      <c r="E213" s="90">
        <v>7100</v>
      </c>
      <c r="F213" s="25"/>
    </row>
    <row r="214" spans="1:6" x14ac:dyDescent="0.25">
      <c r="B214" s="91" t="s">
        <v>8</v>
      </c>
      <c r="C214" s="94" t="s">
        <v>527</v>
      </c>
      <c r="D214" s="95">
        <v>2016</v>
      </c>
      <c r="E214" s="96">
        <v>6702</v>
      </c>
      <c r="F214" s="25"/>
    </row>
    <row r="215" spans="1:6" x14ac:dyDescent="0.25">
      <c r="B215" s="91" t="s">
        <v>9</v>
      </c>
      <c r="C215" s="94" t="s">
        <v>528</v>
      </c>
      <c r="D215" s="95">
        <v>2017</v>
      </c>
      <c r="E215" s="96">
        <v>12400</v>
      </c>
      <c r="F215" s="25"/>
    </row>
    <row r="216" spans="1:6" x14ac:dyDescent="0.25">
      <c r="B216" s="91" t="s">
        <v>10</v>
      </c>
      <c r="C216" s="94" t="s">
        <v>529</v>
      </c>
      <c r="D216" s="95">
        <v>2017</v>
      </c>
      <c r="E216" s="96">
        <v>1100</v>
      </c>
      <c r="F216" s="25"/>
    </row>
    <row r="217" spans="1:6" x14ac:dyDescent="0.25">
      <c r="B217" s="91" t="s">
        <v>11</v>
      </c>
      <c r="C217" s="94" t="s">
        <v>530</v>
      </c>
      <c r="D217" s="95">
        <v>2017</v>
      </c>
      <c r="E217" s="96">
        <v>5100</v>
      </c>
      <c r="F217" s="25"/>
    </row>
    <row r="218" spans="1:6" x14ac:dyDescent="0.25">
      <c r="B218" s="91" t="s">
        <v>12</v>
      </c>
      <c r="C218" s="94" t="s">
        <v>343</v>
      </c>
      <c r="D218" s="95">
        <v>2017</v>
      </c>
      <c r="E218" s="96">
        <v>2199</v>
      </c>
      <c r="F218" s="25"/>
    </row>
    <row r="219" spans="1:6" x14ac:dyDescent="0.25">
      <c r="B219" s="46" t="s">
        <v>13</v>
      </c>
      <c r="C219" s="64" t="s">
        <v>629</v>
      </c>
      <c r="D219" s="65">
        <v>2018</v>
      </c>
      <c r="E219" s="66">
        <v>8500</v>
      </c>
      <c r="F219" s="25"/>
    </row>
    <row r="220" spans="1:6" x14ac:dyDescent="0.25">
      <c r="B220" s="46" t="s">
        <v>26</v>
      </c>
      <c r="C220" s="64" t="s">
        <v>200</v>
      </c>
      <c r="D220" s="65">
        <v>2018</v>
      </c>
      <c r="E220" s="66">
        <v>1400</v>
      </c>
      <c r="F220" s="25"/>
    </row>
    <row r="221" spans="1:6" x14ac:dyDescent="0.25">
      <c r="A221" s="25"/>
      <c r="B221" s="138" t="s">
        <v>432</v>
      </c>
      <c r="C221" s="139"/>
      <c r="D221" s="140"/>
      <c r="E221" s="141"/>
      <c r="F221" s="29"/>
    </row>
    <row r="222" spans="1:6" x14ac:dyDescent="0.25">
      <c r="B222" s="46" t="s">
        <v>1</v>
      </c>
      <c r="C222" s="47" t="s">
        <v>171</v>
      </c>
      <c r="D222" s="48">
        <v>2015</v>
      </c>
      <c r="E222" s="9">
        <v>1799</v>
      </c>
      <c r="F222" s="25"/>
    </row>
    <row r="223" spans="1:6" x14ac:dyDescent="0.25">
      <c r="B223" s="46" t="s">
        <v>2</v>
      </c>
      <c r="C223" s="47" t="s">
        <v>330</v>
      </c>
      <c r="D223" s="48">
        <v>2013</v>
      </c>
      <c r="E223" s="9">
        <v>1540</v>
      </c>
      <c r="F223" s="25"/>
    </row>
    <row r="224" spans="1:6" x14ac:dyDescent="0.25">
      <c r="B224" s="46" t="s">
        <v>3</v>
      </c>
      <c r="C224" s="47" t="s">
        <v>331</v>
      </c>
      <c r="D224" s="48">
        <v>2007</v>
      </c>
      <c r="E224" s="9">
        <v>8140</v>
      </c>
      <c r="F224" s="25"/>
    </row>
    <row r="225" spans="1:6" x14ac:dyDescent="0.25">
      <c r="B225" s="46" t="s">
        <v>4</v>
      </c>
      <c r="C225" s="47" t="s">
        <v>167</v>
      </c>
      <c r="D225" s="48">
        <v>2005</v>
      </c>
      <c r="E225" s="9">
        <v>5426.46</v>
      </c>
      <c r="F225" s="25"/>
    </row>
    <row r="226" spans="1:6" x14ac:dyDescent="0.25">
      <c r="B226" s="46" t="s">
        <v>5</v>
      </c>
      <c r="C226" s="47" t="s">
        <v>332</v>
      </c>
      <c r="D226" s="48">
        <v>2015</v>
      </c>
      <c r="E226" s="9">
        <v>399</v>
      </c>
      <c r="F226" s="25"/>
    </row>
    <row r="227" spans="1:6" x14ac:dyDescent="0.25">
      <c r="B227" s="46" t="s">
        <v>6</v>
      </c>
      <c r="C227" s="47" t="s">
        <v>333</v>
      </c>
      <c r="D227" s="48">
        <v>2005</v>
      </c>
      <c r="E227" s="9">
        <v>8686.26</v>
      </c>
      <c r="F227" s="25"/>
    </row>
    <row r="228" spans="1:6" x14ac:dyDescent="0.25">
      <c r="B228" s="46" t="s">
        <v>7</v>
      </c>
      <c r="C228" s="47" t="s">
        <v>339</v>
      </c>
      <c r="D228" s="48">
        <v>2012</v>
      </c>
      <c r="E228" s="9">
        <v>179</v>
      </c>
      <c r="F228" s="25"/>
    </row>
    <row r="229" spans="1:6" x14ac:dyDescent="0.25">
      <c r="B229" s="46" t="s">
        <v>8</v>
      </c>
      <c r="C229" s="47" t="s">
        <v>340</v>
      </c>
      <c r="D229" s="48">
        <v>2012</v>
      </c>
      <c r="E229" s="9">
        <v>350</v>
      </c>
      <c r="F229" s="25"/>
    </row>
    <row r="230" spans="1:6" x14ac:dyDescent="0.25">
      <c r="B230" s="46" t="s">
        <v>9</v>
      </c>
      <c r="C230" s="47" t="s">
        <v>339</v>
      </c>
      <c r="D230" s="48">
        <v>2007</v>
      </c>
      <c r="E230" s="9">
        <v>1355</v>
      </c>
      <c r="F230" s="25"/>
    </row>
    <row r="231" spans="1:6" x14ac:dyDescent="0.25">
      <c r="B231" s="46" t="s">
        <v>10</v>
      </c>
      <c r="C231" s="47" t="s">
        <v>341</v>
      </c>
      <c r="D231" s="48">
        <v>2003</v>
      </c>
      <c r="E231" s="9">
        <v>1103.3399999999999</v>
      </c>
      <c r="F231" s="25"/>
    </row>
    <row r="232" spans="1:6" x14ac:dyDescent="0.25">
      <c r="A232" s="84"/>
      <c r="B232" s="91" t="s">
        <v>11</v>
      </c>
      <c r="C232" s="92" t="s">
        <v>342</v>
      </c>
      <c r="D232" s="93">
        <v>2012</v>
      </c>
      <c r="E232" s="90">
        <v>157</v>
      </c>
      <c r="F232" s="25"/>
    </row>
    <row r="233" spans="1:6" x14ac:dyDescent="0.25">
      <c r="A233" s="84"/>
      <c r="B233" s="91" t="s">
        <v>12</v>
      </c>
      <c r="C233" s="92" t="s">
        <v>343</v>
      </c>
      <c r="D233" s="93">
        <v>2008</v>
      </c>
      <c r="E233" s="90">
        <v>2599</v>
      </c>
      <c r="F233" s="25"/>
    </row>
    <row r="234" spans="1:6" x14ac:dyDescent="0.25">
      <c r="A234" s="84"/>
      <c r="B234" s="91" t="s">
        <v>13</v>
      </c>
      <c r="C234" s="92" t="s">
        <v>231</v>
      </c>
      <c r="D234" s="93">
        <v>2015</v>
      </c>
      <c r="E234" s="90">
        <v>200</v>
      </c>
      <c r="F234" s="25"/>
    </row>
    <row r="235" spans="1:6" x14ac:dyDescent="0.25">
      <c r="A235" s="84"/>
      <c r="B235" s="91" t="s">
        <v>26</v>
      </c>
      <c r="C235" s="92" t="s">
        <v>344</v>
      </c>
      <c r="D235" s="93">
        <v>2015</v>
      </c>
      <c r="E235" s="90">
        <v>399.99</v>
      </c>
      <c r="F235" s="25"/>
    </row>
    <row r="236" spans="1:6" x14ac:dyDescent="0.25">
      <c r="A236" s="84"/>
      <c r="B236" s="91" t="s">
        <v>27</v>
      </c>
      <c r="C236" s="92" t="s">
        <v>345</v>
      </c>
      <c r="D236" s="93">
        <v>2010</v>
      </c>
      <c r="E236" s="90">
        <v>220</v>
      </c>
      <c r="F236" s="25"/>
    </row>
    <row r="237" spans="1:6" x14ac:dyDescent="0.25">
      <c r="A237" s="84"/>
      <c r="B237" s="91" t="s">
        <v>28</v>
      </c>
      <c r="C237" s="92" t="s">
        <v>346</v>
      </c>
      <c r="D237" s="93">
        <v>2014</v>
      </c>
      <c r="E237" s="90">
        <v>279</v>
      </c>
      <c r="F237" s="25"/>
    </row>
    <row r="238" spans="1:6" x14ac:dyDescent="0.25">
      <c r="A238" s="84"/>
      <c r="B238" s="91" t="s">
        <v>29</v>
      </c>
      <c r="C238" s="92" t="s">
        <v>347</v>
      </c>
      <c r="D238" s="93">
        <v>2015</v>
      </c>
      <c r="E238" s="90">
        <v>460</v>
      </c>
      <c r="F238" s="25"/>
    </row>
    <row r="239" spans="1:6" x14ac:dyDescent="0.25">
      <c r="A239" s="84"/>
      <c r="B239" s="91" t="s">
        <v>30</v>
      </c>
      <c r="C239" s="92" t="s">
        <v>531</v>
      </c>
      <c r="D239" s="93">
        <v>2016</v>
      </c>
      <c r="E239" s="90">
        <v>2800</v>
      </c>
      <c r="F239" s="25"/>
    </row>
    <row r="240" spans="1:6" x14ac:dyDescent="0.25">
      <c r="A240" s="84"/>
      <c r="B240" s="91" t="s">
        <v>31</v>
      </c>
      <c r="C240" s="92" t="s">
        <v>334</v>
      </c>
      <c r="D240" s="93">
        <v>2015</v>
      </c>
      <c r="E240" s="90">
        <v>1845</v>
      </c>
      <c r="F240" s="25"/>
    </row>
    <row r="241" spans="1:6" x14ac:dyDescent="0.25">
      <c r="A241" s="84"/>
      <c r="B241" s="91" t="s">
        <v>32</v>
      </c>
      <c r="C241" s="92" t="s">
        <v>335</v>
      </c>
      <c r="D241" s="93">
        <v>2013</v>
      </c>
      <c r="E241" s="90">
        <v>1601.25</v>
      </c>
      <c r="F241" s="25"/>
    </row>
    <row r="242" spans="1:6" x14ac:dyDescent="0.25">
      <c r="A242" s="84"/>
      <c r="B242" s="91" t="s">
        <v>33</v>
      </c>
      <c r="C242" s="92" t="s">
        <v>334</v>
      </c>
      <c r="D242" s="93">
        <v>2013</v>
      </c>
      <c r="E242" s="90">
        <v>1470</v>
      </c>
      <c r="F242" s="25"/>
    </row>
    <row r="243" spans="1:6" x14ac:dyDescent="0.25">
      <c r="A243" s="84"/>
      <c r="B243" s="91" t="s">
        <v>34</v>
      </c>
      <c r="C243" s="92" t="s">
        <v>336</v>
      </c>
      <c r="D243" s="93">
        <v>2012</v>
      </c>
      <c r="E243" s="90">
        <v>1390</v>
      </c>
      <c r="F243" s="25"/>
    </row>
    <row r="244" spans="1:6" x14ac:dyDescent="0.25">
      <c r="A244" s="84"/>
      <c r="B244" s="91" t="s">
        <v>35</v>
      </c>
      <c r="C244" s="92" t="s">
        <v>337</v>
      </c>
      <c r="D244" s="93">
        <v>2005</v>
      </c>
      <c r="E244" s="90">
        <v>2075.83</v>
      </c>
      <c r="F244" s="25"/>
    </row>
    <row r="245" spans="1:6" x14ac:dyDescent="0.25">
      <c r="A245" s="84"/>
      <c r="B245" s="91" t="s">
        <v>36</v>
      </c>
      <c r="C245" s="92" t="s">
        <v>338</v>
      </c>
      <c r="D245" s="93">
        <v>2015</v>
      </c>
      <c r="E245" s="90">
        <v>2790</v>
      </c>
      <c r="F245" s="25"/>
    </row>
    <row r="246" spans="1:6" x14ac:dyDescent="0.25">
      <c r="A246" s="84"/>
      <c r="B246" s="91" t="s">
        <v>37</v>
      </c>
      <c r="C246" s="92" t="s">
        <v>630</v>
      </c>
      <c r="D246" s="93">
        <v>2016</v>
      </c>
      <c r="E246" s="90">
        <v>3390</v>
      </c>
      <c r="F246" s="25"/>
    </row>
    <row r="247" spans="1:6" x14ac:dyDescent="0.25">
      <c r="A247" s="84"/>
      <c r="B247" s="91" t="s">
        <v>38</v>
      </c>
      <c r="C247" s="92" t="s">
        <v>348</v>
      </c>
      <c r="D247" s="93">
        <v>2015</v>
      </c>
      <c r="E247" s="90">
        <v>1999</v>
      </c>
      <c r="F247" s="25"/>
    </row>
    <row r="248" spans="1:6" x14ac:dyDescent="0.25">
      <c r="A248" s="84"/>
      <c r="B248" s="91" t="s">
        <v>39</v>
      </c>
      <c r="C248" s="92" t="s">
        <v>349</v>
      </c>
      <c r="D248" s="93">
        <v>2015</v>
      </c>
      <c r="E248" s="90">
        <v>1999</v>
      </c>
      <c r="F248" s="25"/>
    </row>
    <row r="249" spans="1:6" x14ac:dyDescent="0.25">
      <c r="A249" s="84"/>
      <c r="B249" s="91" t="s">
        <v>40</v>
      </c>
      <c r="C249" s="92" t="s">
        <v>350</v>
      </c>
      <c r="D249" s="93">
        <v>2014</v>
      </c>
      <c r="E249" s="90">
        <v>2467</v>
      </c>
      <c r="F249" s="25"/>
    </row>
    <row r="250" spans="1:6" x14ac:dyDescent="0.25">
      <c r="A250" s="84"/>
      <c r="B250" s="91" t="s">
        <v>41</v>
      </c>
      <c r="C250" s="92" t="s">
        <v>657</v>
      </c>
      <c r="D250" s="93">
        <v>2014</v>
      </c>
      <c r="E250" s="90">
        <v>6</v>
      </c>
      <c r="F250" s="25"/>
    </row>
    <row r="251" spans="1:6" x14ac:dyDescent="0.25">
      <c r="A251" s="84"/>
      <c r="B251" s="91" t="s">
        <v>42</v>
      </c>
      <c r="C251" s="92" t="s">
        <v>200</v>
      </c>
      <c r="D251" s="93">
        <v>2012</v>
      </c>
      <c r="E251" s="90">
        <v>1900</v>
      </c>
      <c r="F251" s="25"/>
    </row>
    <row r="252" spans="1:6" x14ac:dyDescent="0.25">
      <c r="A252" s="84"/>
      <c r="B252" s="91" t="s">
        <v>43</v>
      </c>
      <c r="C252" s="92" t="s">
        <v>350</v>
      </c>
      <c r="D252" s="93">
        <v>2012</v>
      </c>
      <c r="E252" s="90">
        <v>1200</v>
      </c>
      <c r="F252" s="25"/>
    </row>
    <row r="253" spans="1:6" x14ac:dyDescent="0.25">
      <c r="A253" s="84"/>
      <c r="B253" s="91" t="s">
        <v>44</v>
      </c>
      <c r="C253" s="92" t="s">
        <v>195</v>
      </c>
      <c r="D253" s="93">
        <v>2011</v>
      </c>
      <c r="E253" s="88">
        <v>1900</v>
      </c>
      <c r="F253" s="25"/>
    </row>
    <row r="254" spans="1:6" x14ac:dyDescent="0.25">
      <c r="A254" s="84"/>
      <c r="B254" s="91" t="s">
        <v>45</v>
      </c>
      <c r="C254" s="92" t="s">
        <v>531</v>
      </c>
      <c r="D254" s="93">
        <v>2017</v>
      </c>
      <c r="E254" s="88">
        <v>2500</v>
      </c>
      <c r="F254" s="25"/>
    </row>
    <row r="255" spans="1:6" x14ac:dyDescent="0.25">
      <c r="A255" s="84"/>
      <c r="B255" s="91" t="s">
        <v>46</v>
      </c>
      <c r="C255" s="92" t="s">
        <v>532</v>
      </c>
      <c r="D255" s="93">
        <v>2017</v>
      </c>
      <c r="E255" s="88">
        <v>16200</v>
      </c>
      <c r="F255" s="25"/>
    </row>
    <row r="256" spans="1:6" x14ac:dyDescent="0.25">
      <c r="A256" s="84"/>
      <c r="B256" s="91" t="s">
        <v>100</v>
      </c>
      <c r="C256" s="92" t="s">
        <v>533</v>
      </c>
      <c r="D256" s="93">
        <v>2017</v>
      </c>
      <c r="E256" s="88">
        <v>4400.01</v>
      </c>
      <c r="F256" s="25"/>
    </row>
    <row r="257" spans="1:6" x14ac:dyDescent="0.25">
      <c r="A257" s="84"/>
      <c r="B257" s="91" t="s">
        <v>101</v>
      </c>
      <c r="C257" s="92" t="s">
        <v>534</v>
      </c>
      <c r="D257" s="93">
        <v>2017</v>
      </c>
      <c r="E257" s="88">
        <v>6150</v>
      </c>
      <c r="F257" s="25"/>
    </row>
    <row r="258" spans="1:6" x14ac:dyDescent="0.25">
      <c r="A258" s="84"/>
      <c r="B258" s="91" t="s">
        <v>102</v>
      </c>
      <c r="C258" s="92" t="s">
        <v>535</v>
      </c>
      <c r="D258" s="93">
        <v>2017</v>
      </c>
      <c r="E258" s="88">
        <v>7850</v>
      </c>
      <c r="F258" s="25"/>
    </row>
    <row r="259" spans="1:6" x14ac:dyDescent="0.25">
      <c r="A259" s="84"/>
      <c r="B259" s="91" t="s">
        <v>103</v>
      </c>
      <c r="C259" s="92" t="s">
        <v>658</v>
      </c>
      <c r="D259" s="93">
        <v>2016</v>
      </c>
      <c r="E259" s="88">
        <v>6147</v>
      </c>
      <c r="F259" s="25"/>
    </row>
    <row r="260" spans="1:6" x14ac:dyDescent="0.25">
      <c r="A260" s="84"/>
      <c r="B260" s="91" t="s">
        <v>104</v>
      </c>
      <c r="C260" s="92" t="s">
        <v>659</v>
      </c>
      <c r="D260" s="93">
        <v>2016</v>
      </c>
      <c r="E260" s="88">
        <v>1992</v>
      </c>
      <c r="F260" s="25"/>
    </row>
    <row r="261" spans="1:6" x14ac:dyDescent="0.25">
      <c r="A261" s="84"/>
      <c r="B261" s="91" t="s">
        <v>105</v>
      </c>
      <c r="C261" s="92" t="s">
        <v>660</v>
      </c>
      <c r="D261" s="93">
        <v>2018</v>
      </c>
      <c r="E261" s="88">
        <v>12000</v>
      </c>
      <c r="F261" s="25"/>
    </row>
    <row r="262" spans="1:6" x14ac:dyDescent="0.25">
      <c r="A262" s="97"/>
      <c r="B262" s="148" t="s">
        <v>433</v>
      </c>
      <c r="C262" s="149"/>
      <c r="D262" s="150"/>
      <c r="E262" s="151"/>
      <c r="F262" s="25"/>
    </row>
    <row r="263" spans="1:6" x14ac:dyDescent="0.25">
      <c r="A263" s="84"/>
      <c r="B263" s="85" t="s">
        <v>1</v>
      </c>
      <c r="C263" s="86" t="s">
        <v>293</v>
      </c>
      <c r="D263" s="87">
        <v>2003</v>
      </c>
      <c r="E263" s="90">
        <v>680</v>
      </c>
      <c r="F263" s="25"/>
    </row>
    <row r="264" spans="1:6" x14ac:dyDescent="0.25">
      <c r="A264" s="84"/>
      <c r="B264" s="85" t="s">
        <v>2</v>
      </c>
      <c r="C264" s="86" t="s">
        <v>284</v>
      </c>
      <c r="D264" s="87">
        <v>2014</v>
      </c>
      <c r="E264" s="90">
        <v>940</v>
      </c>
      <c r="F264" s="25"/>
    </row>
    <row r="265" spans="1:6" x14ac:dyDescent="0.25">
      <c r="A265" s="84"/>
      <c r="B265" s="85" t="s">
        <v>3</v>
      </c>
      <c r="C265" s="86" t="s">
        <v>294</v>
      </c>
      <c r="D265" s="87">
        <v>2004</v>
      </c>
      <c r="E265" s="90">
        <v>80</v>
      </c>
      <c r="F265" s="25"/>
    </row>
    <row r="266" spans="1:6" x14ac:dyDescent="0.25">
      <c r="A266" s="84"/>
      <c r="B266" s="85" t="s">
        <v>4</v>
      </c>
      <c r="C266" s="86" t="s">
        <v>295</v>
      </c>
      <c r="D266" s="87">
        <v>2005</v>
      </c>
      <c r="E266" s="90">
        <v>1376</v>
      </c>
      <c r="F266" s="25"/>
    </row>
    <row r="267" spans="1:6" x14ac:dyDescent="0.25">
      <c r="A267" s="84"/>
      <c r="B267" s="85" t="s">
        <v>5</v>
      </c>
      <c r="C267" s="86" t="s">
        <v>296</v>
      </c>
      <c r="D267" s="87">
        <v>2005</v>
      </c>
      <c r="E267" s="90">
        <v>100</v>
      </c>
      <c r="F267" s="25"/>
    </row>
    <row r="268" spans="1:6" x14ac:dyDescent="0.25">
      <c r="A268" s="84"/>
      <c r="B268" s="85" t="s">
        <v>6</v>
      </c>
      <c r="C268" s="86" t="s">
        <v>297</v>
      </c>
      <c r="D268" s="87">
        <v>2010</v>
      </c>
      <c r="E268" s="90">
        <v>190</v>
      </c>
      <c r="F268" s="25"/>
    </row>
    <row r="269" spans="1:6" x14ac:dyDescent="0.25">
      <c r="A269" s="84"/>
      <c r="B269" s="85" t="s">
        <v>7</v>
      </c>
      <c r="C269" s="86" t="s">
        <v>255</v>
      </c>
      <c r="D269" s="87">
        <v>2014</v>
      </c>
      <c r="E269" s="90">
        <v>2395</v>
      </c>
      <c r="F269" s="25"/>
    </row>
    <row r="270" spans="1:6" x14ac:dyDescent="0.25">
      <c r="A270" s="84"/>
      <c r="B270" s="85" t="s">
        <v>8</v>
      </c>
      <c r="C270" s="86" t="s">
        <v>218</v>
      </c>
      <c r="D270" s="87">
        <v>2004</v>
      </c>
      <c r="E270" s="90">
        <v>286.89</v>
      </c>
      <c r="F270" s="25"/>
    </row>
    <row r="271" spans="1:6" x14ac:dyDescent="0.25">
      <c r="A271" s="84"/>
      <c r="B271" s="85" t="s">
        <v>9</v>
      </c>
      <c r="C271" s="86" t="s">
        <v>298</v>
      </c>
      <c r="D271" s="87">
        <v>2018</v>
      </c>
      <c r="E271" s="88">
        <v>1700</v>
      </c>
      <c r="F271" s="25"/>
    </row>
    <row r="272" spans="1:6" x14ac:dyDescent="0.25">
      <c r="A272" s="84"/>
      <c r="B272" s="85" t="s">
        <v>10</v>
      </c>
      <c r="C272" s="86" t="s">
        <v>637</v>
      </c>
      <c r="D272" s="87">
        <v>2017</v>
      </c>
      <c r="E272" s="90">
        <v>809</v>
      </c>
      <c r="F272" s="25"/>
    </row>
    <row r="273" spans="1:6" x14ac:dyDescent="0.25">
      <c r="A273" s="84"/>
      <c r="B273" s="85" t="s">
        <v>11</v>
      </c>
      <c r="C273" s="86" t="s">
        <v>638</v>
      </c>
      <c r="D273" s="87">
        <v>2018</v>
      </c>
      <c r="E273" s="90">
        <v>258</v>
      </c>
      <c r="F273" s="25"/>
    </row>
    <row r="274" spans="1:6" x14ac:dyDescent="0.25">
      <c r="A274" s="84"/>
      <c r="B274" s="85" t="s">
        <v>12</v>
      </c>
      <c r="C274" s="86" t="s">
        <v>639</v>
      </c>
      <c r="D274" s="87">
        <v>2018</v>
      </c>
      <c r="E274" s="88">
        <v>2600</v>
      </c>
      <c r="F274" s="25"/>
    </row>
    <row r="275" spans="1:6" x14ac:dyDescent="0.25">
      <c r="A275" s="89"/>
      <c r="B275" s="148" t="s">
        <v>434</v>
      </c>
      <c r="C275" s="149"/>
      <c r="D275" s="150"/>
      <c r="E275" s="151"/>
      <c r="F275" s="29"/>
    </row>
    <row r="276" spans="1:6" x14ac:dyDescent="0.25">
      <c r="A276" s="84"/>
      <c r="B276" s="145" t="s">
        <v>416</v>
      </c>
      <c r="C276" s="146"/>
      <c r="D276" s="146"/>
      <c r="E276" s="147"/>
      <c r="F276" s="25"/>
    </row>
    <row r="277" spans="1:6" x14ac:dyDescent="0.25">
      <c r="A277" s="97"/>
      <c r="B277" s="148" t="s">
        <v>435</v>
      </c>
      <c r="C277" s="149"/>
      <c r="D277" s="150"/>
      <c r="E277" s="151"/>
      <c r="F277" s="25"/>
    </row>
    <row r="278" spans="1:6" x14ac:dyDescent="0.25">
      <c r="A278" s="84"/>
      <c r="B278" s="98" t="s">
        <v>1</v>
      </c>
      <c r="C278" s="99" t="s">
        <v>302</v>
      </c>
      <c r="D278" s="100">
        <v>2011</v>
      </c>
      <c r="E278" s="101">
        <v>266.89999999999998</v>
      </c>
      <c r="F278" s="25"/>
    </row>
    <row r="279" spans="1:6" x14ac:dyDescent="0.25">
      <c r="A279" s="84"/>
      <c r="B279" s="98" t="s">
        <v>2</v>
      </c>
      <c r="C279" s="99" t="s">
        <v>302</v>
      </c>
      <c r="D279" s="100">
        <v>2013</v>
      </c>
      <c r="E279" s="101">
        <v>249.98</v>
      </c>
      <c r="F279" s="25"/>
    </row>
    <row r="280" spans="1:6" x14ac:dyDescent="0.25">
      <c r="A280" s="84"/>
      <c r="B280" s="98" t="s">
        <v>3</v>
      </c>
      <c r="C280" s="99" t="s">
        <v>303</v>
      </c>
      <c r="D280" s="100">
        <v>2011</v>
      </c>
      <c r="E280" s="101">
        <v>116.63</v>
      </c>
      <c r="F280" s="25"/>
    </row>
    <row r="281" spans="1:6" x14ac:dyDescent="0.25">
      <c r="A281" s="84"/>
      <c r="B281" s="98" t="s">
        <v>4</v>
      </c>
      <c r="C281" s="99" t="s">
        <v>304</v>
      </c>
      <c r="D281" s="100">
        <v>2015</v>
      </c>
      <c r="E281" s="101">
        <v>170</v>
      </c>
      <c r="F281" s="25"/>
    </row>
    <row r="282" spans="1:6" x14ac:dyDescent="0.25">
      <c r="A282" s="84"/>
      <c r="B282" s="98" t="s">
        <v>5</v>
      </c>
      <c r="C282" s="99" t="s">
        <v>304</v>
      </c>
      <c r="D282" s="100">
        <v>2017</v>
      </c>
      <c r="E282" s="101">
        <v>220</v>
      </c>
      <c r="F282" s="25"/>
    </row>
    <row r="283" spans="1:6" x14ac:dyDescent="0.25">
      <c r="A283" s="84"/>
      <c r="B283" s="98" t="s">
        <v>6</v>
      </c>
      <c r="C283" s="99" t="s">
        <v>631</v>
      </c>
      <c r="D283" s="100">
        <v>2015</v>
      </c>
      <c r="E283" s="101">
        <v>185</v>
      </c>
      <c r="F283" s="25"/>
    </row>
    <row r="284" spans="1:6" x14ac:dyDescent="0.25">
      <c r="A284" s="84"/>
      <c r="B284" s="98" t="s">
        <v>7</v>
      </c>
      <c r="C284" s="99" t="s">
        <v>306</v>
      </c>
      <c r="D284" s="100">
        <v>2005</v>
      </c>
      <c r="E284" s="101">
        <v>349</v>
      </c>
      <c r="F284" s="25"/>
    </row>
    <row r="285" spans="1:6" x14ac:dyDescent="0.25">
      <c r="A285" s="84"/>
      <c r="B285" s="98" t="s">
        <v>8</v>
      </c>
      <c r="C285" s="99" t="s">
        <v>306</v>
      </c>
      <c r="D285" s="100">
        <v>2011</v>
      </c>
      <c r="E285" s="101">
        <v>250</v>
      </c>
      <c r="F285" s="25"/>
    </row>
    <row r="286" spans="1:6" x14ac:dyDescent="0.25">
      <c r="A286" s="84"/>
      <c r="B286" s="98" t="s">
        <v>9</v>
      </c>
      <c r="C286" s="99" t="s">
        <v>306</v>
      </c>
      <c r="D286" s="100">
        <v>2015</v>
      </c>
      <c r="E286" s="101">
        <v>169</v>
      </c>
      <c r="F286" s="25"/>
    </row>
    <row r="287" spans="1:6" x14ac:dyDescent="0.25">
      <c r="A287" s="84"/>
      <c r="B287" s="98" t="s">
        <v>10</v>
      </c>
      <c r="C287" s="102" t="s">
        <v>308</v>
      </c>
      <c r="D287" s="103">
        <v>2015</v>
      </c>
      <c r="E287" s="104">
        <v>2000</v>
      </c>
      <c r="F287" s="25"/>
    </row>
    <row r="288" spans="1:6" x14ac:dyDescent="0.25">
      <c r="A288" s="84"/>
      <c r="B288" s="98" t="s">
        <v>11</v>
      </c>
      <c r="C288" s="105" t="s">
        <v>309</v>
      </c>
      <c r="D288" s="106">
        <v>2015</v>
      </c>
      <c r="E288" s="107">
        <v>389.67</v>
      </c>
      <c r="F288" s="25"/>
    </row>
    <row r="289" spans="1:6" x14ac:dyDescent="0.25">
      <c r="A289" s="84"/>
      <c r="B289" s="98" t="s">
        <v>12</v>
      </c>
      <c r="C289" s="105" t="s">
        <v>597</v>
      </c>
      <c r="D289" s="106">
        <v>2017</v>
      </c>
      <c r="E289" s="108">
        <v>7000</v>
      </c>
      <c r="F289" s="25"/>
    </row>
    <row r="290" spans="1:6" x14ac:dyDescent="0.25">
      <c r="A290" s="84"/>
      <c r="B290" s="98" t="s">
        <v>13</v>
      </c>
      <c r="C290" s="105" t="s">
        <v>632</v>
      </c>
      <c r="D290" s="106">
        <v>2017</v>
      </c>
      <c r="E290" s="108">
        <v>300</v>
      </c>
      <c r="F290" s="25"/>
    </row>
    <row r="291" spans="1:6" x14ac:dyDescent="0.25">
      <c r="A291" s="84"/>
      <c r="B291" s="98" t="s">
        <v>26</v>
      </c>
      <c r="C291" s="105" t="s">
        <v>396</v>
      </c>
      <c r="D291" s="106">
        <v>2017</v>
      </c>
      <c r="E291" s="108">
        <v>300</v>
      </c>
      <c r="F291" s="25"/>
    </row>
    <row r="292" spans="1:6" x14ac:dyDescent="0.25">
      <c r="A292" s="89"/>
      <c r="B292" s="152" t="s">
        <v>436</v>
      </c>
      <c r="C292" s="153"/>
      <c r="D292" s="154"/>
      <c r="E292" s="155"/>
      <c r="F292" s="29"/>
    </row>
    <row r="293" spans="1:6" x14ac:dyDescent="0.25">
      <c r="A293" s="84"/>
      <c r="B293" s="91" t="s">
        <v>1</v>
      </c>
      <c r="C293" s="92" t="s">
        <v>316</v>
      </c>
      <c r="D293" s="93">
        <v>2009</v>
      </c>
      <c r="E293" s="90">
        <v>429</v>
      </c>
      <c r="F293" s="25"/>
    </row>
    <row r="294" spans="1:6" x14ac:dyDescent="0.25">
      <c r="A294" s="84"/>
      <c r="B294" s="91" t="s">
        <v>2</v>
      </c>
      <c r="C294" s="92" t="s">
        <v>304</v>
      </c>
      <c r="D294" s="93">
        <v>2006</v>
      </c>
      <c r="E294" s="90">
        <v>80</v>
      </c>
      <c r="F294" s="25"/>
    </row>
    <row r="295" spans="1:6" x14ac:dyDescent="0.25">
      <c r="A295" s="84"/>
      <c r="B295" s="91" t="s">
        <v>3</v>
      </c>
      <c r="C295" s="92" t="s">
        <v>317</v>
      </c>
      <c r="D295" s="93">
        <v>1991</v>
      </c>
      <c r="E295" s="90">
        <v>199</v>
      </c>
      <c r="F295" s="25"/>
    </row>
    <row r="296" spans="1:6" x14ac:dyDescent="0.25">
      <c r="A296" s="84"/>
      <c r="B296" s="91" t="s">
        <v>4</v>
      </c>
      <c r="C296" s="92" t="s">
        <v>306</v>
      </c>
      <c r="D296" s="93">
        <v>2006</v>
      </c>
      <c r="E296" s="90">
        <v>279</v>
      </c>
      <c r="F296" s="25"/>
    </row>
    <row r="297" spans="1:6" x14ac:dyDescent="0.25">
      <c r="A297" s="84"/>
      <c r="B297" s="91" t="s">
        <v>5</v>
      </c>
      <c r="C297" s="92" t="s">
        <v>306</v>
      </c>
      <c r="D297" s="93">
        <v>2013</v>
      </c>
      <c r="E297" s="90">
        <v>359</v>
      </c>
      <c r="F297" s="25"/>
    </row>
    <row r="298" spans="1:6" x14ac:dyDescent="0.25">
      <c r="A298" s="84"/>
      <c r="B298" s="91" t="s">
        <v>6</v>
      </c>
      <c r="C298" s="92" t="s">
        <v>318</v>
      </c>
      <c r="D298" s="93">
        <v>2011</v>
      </c>
      <c r="E298" s="90">
        <v>350</v>
      </c>
      <c r="F298" s="25"/>
    </row>
    <row r="299" spans="1:6" x14ac:dyDescent="0.25">
      <c r="A299" s="84"/>
      <c r="B299" s="91" t="s">
        <v>7</v>
      </c>
      <c r="C299" s="92" t="s">
        <v>319</v>
      </c>
      <c r="D299" s="93">
        <v>2015</v>
      </c>
      <c r="E299" s="90">
        <v>1249</v>
      </c>
      <c r="F299" s="25"/>
    </row>
    <row r="300" spans="1:6" x14ac:dyDescent="0.25">
      <c r="A300" s="84"/>
      <c r="B300" s="91" t="s">
        <v>8</v>
      </c>
      <c r="C300" s="92" t="s">
        <v>320</v>
      </c>
      <c r="D300" s="93">
        <v>2012</v>
      </c>
      <c r="E300" s="90">
        <v>628</v>
      </c>
      <c r="F300" s="25"/>
    </row>
    <row r="301" spans="1:6" x14ac:dyDescent="0.25">
      <c r="A301" s="84"/>
      <c r="B301" s="91" t="s">
        <v>9</v>
      </c>
      <c r="C301" s="92" t="s">
        <v>321</v>
      </c>
      <c r="D301" s="93">
        <v>2015</v>
      </c>
      <c r="E301" s="90">
        <v>1600</v>
      </c>
      <c r="F301" s="25"/>
    </row>
    <row r="302" spans="1:6" x14ac:dyDescent="0.25">
      <c r="A302" s="84"/>
      <c r="B302" s="91" t="s">
        <v>10</v>
      </c>
      <c r="C302" s="92" t="s">
        <v>511</v>
      </c>
      <c r="D302" s="93">
        <v>2016</v>
      </c>
      <c r="E302" s="90">
        <v>962.2</v>
      </c>
      <c r="F302" s="25"/>
    </row>
    <row r="303" spans="1:6" x14ac:dyDescent="0.25">
      <c r="A303" s="84"/>
      <c r="B303" s="91" t="s">
        <v>11</v>
      </c>
      <c r="C303" s="92" t="s">
        <v>512</v>
      </c>
      <c r="D303" s="93">
        <v>2016</v>
      </c>
      <c r="E303" s="90">
        <v>4303.7700000000004</v>
      </c>
      <c r="F303" s="25"/>
    </row>
    <row r="304" spans="1:6" x14ac:dyDescent="0.25">
      <c r="A304" s="84"/>
      <c r="B304" s="91" t="s">
        <v>12</v>
      </c>
      <c r="C304" s="92" t="s">
        <v>513</v>
      </c>
      <c r="D304" s="93">
        <v>2017</v>
      </c>
      <c r="E304" s="90">
        <v>419.99</v>
      </c>
      <c r="F304" s="25"/>
    </row>
    <row r="305" spans="1:6" x14ac:dyDescent="0.25">
      <c r="A305" s="97"/>
      <c r="B305" s="152" t="s">
        <v>437</v>
      </c>
      <c r="C305" s="153"/>
      <c r="D305" s="154"/>
      <c r="E305" s="155"/>
      <c r="F305" s="25"/>
    </row>
    <row r="306" spans="1:6" x14ac:dyDescent="0.25">
      <c r="A306" s="84"/>
      <c r="B306" s="91" t="s">
        <v>1</v>
      </c>
      <c r="C306" s="92" t="s">
        <v>323</v>
      </c>
      <c r="D306" s="93">
        <v>2016</v>
      </c>
      <c r="E306" s="90">
        <v>1200</v>
      </c>
      <c r="F306" s="25"/>
    </row>
    <row r="307" spans="1:6" x14ac:dyDescent="0.25">
      <c r="A307" s="84"/>
      <c r="B307" s="91" t="s">
        <v>2</v>
      </c>
      <c r="C307" s="92" t="s">
        <v>305</v>
      </c>
      <c r="D307" s="93">
        <v>2005</v>
      </c>
      <c r="E307" s="90">
        <v>150</v>
      </c>
      <c r="F307" s="25"/>
    </row>
    <row r="308" spans="1:6" x14ac:dyDescent="0.25">
      <c r="A308" s="84"/>
      <c r="B308" s="91" t="s">
        <v>3</v>
      </c>
      <c r="C308" s="92" t="s">
        <v>306</v>
      </c>
      <c r="D308" s="93">
        <v>2006</v>
      </c>
      <c r="E308" s="90">
        <v>193</v>
      </c>
      <c r="F308" s="25"/>
    </row>
    <row r="309" spans="1:6" x14ac:dyDescent="0.25">
      <c r="A309" s="84"/>
      <c r="B309" s="91" t="s">
        <v>4</v>
      </c>
      <c r="C309" s="92" t="s">
        <v>306</v>
      </c>
      <c r="D309" s="93">
        <v>2005</v>
      </c>
      <c r="E309" s="90">
        <v>549</v>
      </c>
      <c r="F309" s="25"/>
    </row>
    <row r="310" spans="1:6" x14ac:dyDescent="0.25">
      <c r="A310" s="84"/>
      <c r="B310" s="91" t="s">
        <v>5</v>
      </c>
      <c r="C310" s="92" t="s">
        <v>306</v>
      </c>
      <c r="D310" s="93">
        <v>2011</v>
      </c>
      <c r="E310" s="90">
        <v>399</v>
      </c>
      <c r="F310" s="25"/>
    </row>
    <row r="311" spans="1:6" x14ac:dyDescent="0.25">
      <c r="A311" s="84"/>
      <c r="B311" s="91" t="s">
        <v>6</v>
      </c>
      <c r="C311" s="92" t="s">
        <v>306</v>
      </c>
      <c r="D311" s="93">
        <v>2015</v>
      </c>
      <c r="E311" s="90">
        <v>349</v>
      </c>
      <c r="F311" s="25"/>
    </row>
    <row r="312" spans="1:6" x14ac:dyDescent="0.25">
      <c r="A312" s="84"/>
      <c r="B312" s="91" t="s">
        <v>7</v>
      </c>
      <c r="C312" s="92" t="s">
        <v>307</v>
      </c>
      <c r="D312" s="93">
        <v>2011</v>
      </c>
      <c r="E312" s="90">
        <v>399</v>
      </c>
      <c r="F312" s="25"/>
    </row>
    <row r="313" spans="1:6" x14ac:dyDescent="0.25">
      <c r="A313" s="84"/>
      <c r="B313" s="91" t="s">
        <v>8</v>
      </c>
      <c r="C313" s="92" t="s">
        <v>592</v>
      </c>
      <c r="D313" s="93">
        <v>2016</v>
      </c>
      <c r="E313" s="90">
        <v>1830</v>
      </c>
      <c r="F313" s="25"/>
    </row>
    <row r="314" spans="1:6" x14ac:dyDescent="0.25">
      <c r="A314" s="84"/>
      <c r="B314" s="91" t="s">
        <v>9</v>
      </c>
      <c r="C314" s="92" t="s">
        <v>593</v>
      </c>
      <c r="D314" s="93">
        <v>2017</v>
      </c>
      <c r="E314" s="109" t="s">
        <v>594</v>
      </c>
      <c r="F314" s="25"/>
    </row>
    <row r="315" spans="1:6" x14ac:dyDescent="0.25">
      <c r="A315" s="84"/>
      <c r="B315" s="91" t="s">
        <v>10</v>
      </c>
      <c r="C315" s="92" t="s">
        <v>308</v>
      </c>
      <c r="D315" s="93">
        <v>2015</v>
      </c>
      <c r="E315" s="90">
        <v>1400</v>
      </c>
      <c r="F315" s="25"/>
    </row>
    <row r="316" spans="1:6" x14ac:dyDescent="0.25">
      <c r="A316" s="84"/>
      <c r="B316" s="91" t="s">
        <v>11</v>
      </c>
      <c r="C316" s="92" t="s">
        <v>595</v>
      </c>
      <c r="D316" s="93">
        <v>2017</v>
      </c>
      <c r="E316" s="109" t="s">
        <v>596</v>
      </c>
      <c r="F316" s="25"/>
    </row>
    <row r="317" spans="1:6" x14ac:dyDescent="0.25">
      <c r="A317" s="97"/>
      <c r="B317" s="148" t="s">
        <v>438</v>
      </c>
      <c r="C317" s="149"/>
      <c r="D317" s="150"/>
      <c r="E317" s="151"/>
      <c r="F317" s="25"/>
    </row>
    <row r="318" spans="1:6" x14ac:dyDescent="0.25">
      <c r="A318" s="30"/>
      <c r="B318" s="71" t="s">
        <v>1</v>
      </c>
      <c r="C318" s="50" t="s">
        <v>514</v>
      </c>
      <c r="D318" s="70"/>
      <c r="E318" s="75">
        <v>1995</v>
      </c>
      <c r="F318" s="25"/>
    </row>
    <row r="319" spans="1:6" x14ac:dyDescent="0.25">
      <c r="A319" s="30"/>
      <c r="B319" s="71" t="s">
        <v>2</v>
      </c>
      <c r="C319" s="50" t="s">
        <v>515</v>
      </c>
      <c r="D319" s="70"/>
      <c r="E319" s="75">
        <v>1970</v>
      </c>
      <c r="F319" s="25"/>
    </row>
    <row r="320" spans="1:6" x14ac:dyDescent="0.25">
      <c r="A320" s="30"/>
      <c r="B320" s="71" t="s">
        <v>3</v>
      </c>
      <c r="C320" s="50" t="s">
        <v>516</v>
      </c>
      <c r="D320" s="70"/>
      <c r="E320" s="75">
        <v>2550</v>
      </c>
      <c r="F320" s="25"/>
    </row>
    <row r="321" spans="1:8" x14ac:dyDescent="0.25">
      <c r="B321" s="156" t="s">
        <v>439</v>
      </c>
      <c r="C321" s="157"/>
      <c r="D321" s="157"/>
      <c r="E321" s="158"/>
      <c r="F321" s="25"/>
    </row>
    <row r="322" spans="1:8" x14ac:dyDescent="0.25">
      <c r="B322" s="46" t="s">
        <v>1</v>
      </c>
      <c r="C322" s="51" t="s">
        <v>275</v>
      </c>
      <c r="D322" s="48">
        <v>2003</v>
      </c>
      <c r="E322" s="52">
        <v>3400</v>
      </c>
      <c r="F322" s="25"/>
    </row>
    <row r="323" spans="1:8" x14ac:dyDescent="0.25">
      <c r="B323" s="46" t="s">
        <v>2</v>
      </c>
      <c r="C323" s="51" t="s">
        <v>276</v>
      </c>
      <c r="D323" s="48">
        <v>2009</v>
      </c>
      <c r="E323" s="52">
        <v>1672.88</v>
      </c>
      <c r="F323" s="25"/>
    </row>
    <row r="324" spans="1:8" x14ac:dyDescent="0.25">
      <c r="B324" s="46" t="s">
        <v>3</v>
      </c>
      <c r="C324" s="51" t="s">
        <v>277</v>
      </c>
      <c r="D324" s="48">
        <v>2014</v>
      </c>
      <c r="E324" s="52">
        <v>605</v>
      </c>
      <c r="F324" s="25"/>
    </row>
    <row r="325" spans="1:8" s="84" customFormat="1" x14ac:dyDescent="0.25">
      <c r="B325" s="91" t="s">
        <v>4</v>
      </c>
      <c r="C325" s="110" t="s">
        <v>278</v>
      </c>
      <c r="D325" s="93">
        <v>2010</v>
      </c>
      <c r="E325" s="111">
        <v>549</v>
      </c>
      <c r="F325" s="89"/>
    </row>
    <row r="326" spans="1:8" x14ac:dyDescent="0.25">
      <c r="B326" s="46" t="s">
        <v>5</v>
      </c>
      <c r="C326" s="51" t="s">
        <v>517</v>
      </c>
      <c r="D326" s="48">
        <v>2016</v>
      </c>
      <c r="E326" s="68">
        <v>8258.2199999999993</v>
      </c>
      <c r="F326" s="25"/>
    </row>
    <row r="327" spans="1:8" x14ac:dyDescent="0.25">
      <c r="B327" s="46" t="s">
        <v>6</v>
      </c>
      <c r="C327" s="51" t="s">
        <v>633</v>
      </c>
      <c r="D327" s="48">
        <v>2018</v>
      </c>
      <c r="E327" s="67">
        <v>2499</v>
      </c>
      <c r="F327" s="25"/>
    </row>
    <row r="328" spans="1:8" x14ac:dyDescent="0.25">
      <c r="B328" s="142" t="s">
        <v>440</v>
      </c>
      <c r="C328" s="143"/>
      <c r="D328" s="143"/>
      <c r="E328" s="144"/>
      <c r="F328" s="25"/>
    </row>
    <row r="329" spans="1:8" x14ac:dyDescent="0.25">
      <c r="B329" s="26">
        <v>1</v>
      </c>
      <c r="C329" s="27" t="s">
        <v>283</v>
      </c>
      <c r="D329" s="28">
        <v>2008</v>
      </c>
      <c r="E329" s="9">
        <v>1399</v>
      </c>
      <c r="F329" s="25"/>
    </row>
    <row r="330" spans="1:8" x14ac:dyDescent="0.25">
      <c r="B330" s="26">
        <v>2</v>
      </c>
      <c r="C330" s="27" t="s">
        <v>284</v>
      </c>
      <c r="D330" s="28">
        <v>2008</v>
      </c>
      <c r="E330" s="9">
        <v>940.62</v>
      </c>
      <c r="F330" s="25"/>
    </row>
    <row r="331" spans="1:8" x14ac:dyDescent="0.25">
      <c r="B331" s="26">
        <v>3</v>
      </c>
      <c r="C331" s="27" t="s">
        <v>225</v>
      </c>
      <c r="D331" s="28">
        <v>2012</v>
      </c>
      <c r="E331" s="9">
        <v>320</v>
      </c>
      <c r="F331" s="25"/>
    </row>
    <row r="332" spans="1:8" x14ac:dyDescent="0.25">
      <c r="A332" s="25"/>
      <c r="B332" s="25"/>
      <c r="C332" s="25"/>
      <c r="D332" s="31"/>
      <c r="E332" s="32"/>
      <c r="F332" s="25"/>
    </row>
    <row r="334" spans="1:8" x14ac:dyDescent="0.25">
      <c r="H334" s="55"/>
    </row>
  </sheetData>
  <mergeCells count="18">
    <mergeCell ref="B275:E275"/>
    <mergeCell ref="B277:E277"/>
    <mergeCell ref="B181:E181"/>
    <mergeCell ref="B262:E262"/>
    <mergeCell ref="B135:E135"/>
    <mergeCell ref="B206:E206"/>
    <mergeCell ref="B221:E221"/>
    <mergeCell ref="B328:E328"/>
    <mergeCell ref="B276:E276"/>
    <mergeCell ref="B317:E317"/>
    <mergeCell ref="B292:E292"/>
    <mergeCell ref="B321:E321"/>
    <mergeCell ref="B305:E305"/>
    <mergeCell ref="B2:E2"/>
    <mergeCell ref="B8:E8"/>
    <mergeCell ref="B115:E115"/>
    <mergeCell ref="B130:E130"/>
    <mergeCell ref="B132:E132"/>
  </mergeCells>
  <pageMargins left="0.7" right="0.7" top="0.75" bottom="0.75" header="0.3" footer="0.3"/>
  <pageSetup paperSize="9" scale="6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A25" workbookViewId="0">
      <selection activeCell="I28" sqref="I28"/>
    </sheetView>
  </sheetViews>
  <sheetFormatPr defaultRowHeight="15" x14ac:dyDescent="0.25"/>
  <cols>
    <col min="1" max="1" width="5.5703125" style="1" customWidth="1"/>
    <col min="2" max="2" width="18.42578125" style="123" customWidth="1"/>
    <col min="3" max="3" width="23.42578125" style="123" customWidth="1"/>
    <col min="4" max="4" width="23.42578125" style="1" customWidth="1"/>
    <col min="5" max="5" width="21.28515625" style="1" customWidth="1"/>
    <col min="6" max="6" width="14.5703125" style="1" customWidth="1"/>
    <col min="7" max="7" width="21.28515625" style="1" customWidth="1"/>
    <col min="8" max="9" width="14" style="1" customWidth="1"/>
    <col min="10" max="10" width="26.85546875" style="123" customWidth="1"/>
    <col min="11" max="11" width="18.5703125" style="1" customWidth="1"/>
    <col min="12" max="12" width="21.28515625" style="1" customWidth="1"/>
    <col min="13" max="14" width="21.28515625" style="123" customWidth="1"/>
    <col min="15" max="16384" width="9.140625" style="1"/>
  </cols>
  <sheetData>
    <row r="1" spans="1:14" ht="25.5" x14ac:dyDescent="0.25">
      <c r="A1" s="112" t="s">
        <v>0</v>
      </c>
      <c r="B1" s="112" t="s">
        <v>681</v>
      </c>
      <c r="C1" s="112" t="s">
        <v>682</v>
      </c>
      <c r="D1" s="112" t="s">
        <v>683</v>
      </c>
      <c r="E1" s="112" t="s">
        <v>684</v>
      </c>
      <c r="F1" s="112" t="s">
        <v>685</v>
      </c>
      <c r="G1" s="112" t="s">
        <v>686</v>
      </c>
      <c r="H1" s="112" t="s">
        <v>687</v>
      </c>
      <c r="I1" s="112" t="s">
        <v>688</v>
      </c>
      <c r="J1" s="113" t="s">
        <v>689</v>
      </c>
      <c r="K1" s="114" t="s">
        <v>690</v>
      </c>
      <c r="L1" s="112" t="s">
        <v>691</v>
      </c>
      <c r="M1" s="112" t="s">
        <v>692</v>
      </c>
      <c r="N1" s="115" t="s">
        <v>693</v>
      </c>
    </row>
    <row r="2" spans="1:14" x14ac:dyDescent="0.25">
      <c r="A2" s="116">
        <v>1</v>
      </c>
      <c r="B2" s="116" t="s">
        <v>694</v>
      </c>
      <c r="C2" s="116" t="s">
        <v>695</v>
      </c>
      <c r="D2" s="116" t="s">
        <v>696</v>
      </c>
      <c r="E2" s="116" t="s">
        <v>697</v>
      </c>
      <c r="F2" s="116">
        <v>2500</v>
      </c>
      <c r="G2" s="116">
        <v>400</v>
      </c>
      <c r="H2" s="116">
        <v>7</v>
      </c>
      <c r="I2" s="116">
        <v>1997</v>
      </c>
      <c r="J2" s="116" t="s">
        <v>698</v>
      </c>
      <c r="K2" s="116" t="s">
        <v>51</v>
      </c>
      <c r="L2" s="116" t="s">
        <v>699</v>
      </c>
      <c r="M2" s="117" t="s">
        <v>700</v>
      </c>
      <c r="N2" s="118">
        <v>43465</v>
      </c>
    </row>
    <row r="3" spans="1:14" x14ac:dyDescent="0.25">
      <c r="A3" s="116">
        <v>2</v>
      </c>
      <c r="B3" s="116" t="s">
        <v>701</v>
      </c>
      <c r="C3" s="116" t="s">
        <v>702</v>
      </c>
      <c r="D3" s="116" t="s">
        <v>703</v>
      </c>
      <c r="E3" s="116" t="s">
        <v>697</v>
      </c>
      <c r="F3" s="116">
        <v>2500</v>
      </c>
      <c r="G3" s="116" t="s">
        <v>51</v>
      </c>
      <c r="H3" s="116">
        <v>6</v>
      </c>
      <c r="I3" s="116">
        <v>2003</v>
      </c>
      <c r="J3" s="116" t="s">
        <v>704</v>
      </c>
      <c r="K3" s="116" t="s">
        <v>51</v>
      </c>
      <c r="L3" s="116" t="s">
        <v>705</v>
      </c>
      <c r="M3" s="117" t="s">
        <v>700</v>
      </c>
      <c r="N3" s="118">
        <v>43465</v>
      </c>
    </row>
    <row r="4" spans="1:14" x14ac:dyDescent="0.25">
      <c r="A4" s="116">
        <v>3</v>
      </c>
      <c r="B4" s="116" t="s">
        <v>706</v>
      </c>
      <c r="C4" s="116" t="s">
        <v>707</v>
      </c>
      <c r="D4" s="116" t="s">
        <v>708</v>
      </c>
      <c r="E4" s="116" t="s">
        <v>697</v>
      </c>
      <c r="F4" s="116">
        <v>2500</v>
      </c>
      <c r="G4" s="116" t="s">
        <v>51</v>
      </c>
      <c r="H4" s="116">
        <v>9</v>
      </c>
      <c r="I4" s="116">
        <v>2001</v>
      </c>
      <c r="J4" s="116" t="s">
        <v>709</v>
      </c>
      <c r="K4" s="116" t="s">
        <v>51</v>
      </c>
      <c r="L4" s="116" t="s">
        <v>710</v>
      </c>
      <c r="M4" s="117" t="s">
        <v>700</v>
      </c>
      <c r="N4" s="118">
        <v>43465</v>
      </c>
    </row>
    <row r="5" spans="1:14" x14ac:dyDescent="0.25">
      <c r="A5" s="116">
        <v>4</v>
      </c>
      <c r="B5" s="116" t="s">
        <v>711</v>
      </c>
      <c r="C5" s="116" t="s">
        <v>712</v>
      </c>
      <c r="D5" s="116"/>
      <c r="E5" s="116" t="s">
        <v>697</v>
      </c>
      <c r="F5" s="116">
        <v>2500</v>
      </c>
      <c r="G5" s="116" t="s">
        <v>51</v>
      </c>
      <c r="H5" s="116">
        <v>6</v>
      </c>
      <c r="I5" s="116">
        <v>2004</v>
      </c>
      <c r="J5" s="116" t="s">
        <v>713</v>
      </c>
      <c r="K5" s="116" t="s">
        <v>51</v>
      </c>
      <c r="L5" s="116" t="s">
        <v>714</v>
      </c>
      <c r="M5" s="117" t="s">
        <v>700</v>
      </c>
      <c r="N5" s="118">
        <v>43465</v>
      </c>
    </row>
    <row r="6" spans="1:14" x14ac:dyDescent="0.25">
      <c r="A6" s="116">
        <v>5</v>
      </c>
      <c r="B6" s="116" t="s">
        <v>715</v>
      </c>
      <c r="C6" s="116" t="s">
        <v>716</v>
      </c>
      <c r="D6" s="116" t="s">
        <v>717</v>
      </c>
      <c r="E6" s="116" t="s">
        <v>697</v>
      </c>
      <c r="F6" s="116">
        <v>6000</v>
      </c>
      <c r="G6" s="116" t="s">
        <v>51</v>
      </c>
      <c r="H6" s="116">
        <v>6</v>
      </c>
      <c r="I6" s="116">
        <v>1976</v>
      </c>
      <c r="J6" s="119">
        <v>7906841451158</v>
      </c>
      <c r="K6" s="116" t="s">
        <v>51</v>
      </c>
      <c r="L6" s="116" t="s">
        <v>718</v>
      </c>
      <c r="M6" s="117" t="s">
        <v>700</v>
      </c>
      <c r="N6" s="118">
        <v>43465</v>
      </c>
    </row>
    <row r="7" spans="1:14" x14ac:dyDescent="0.25">
      <c r="A7" s="116">
        <v>6</v>
      </c>
      <c r="B7" s="116" t="s">
        <v>719</v>
      </c>
      <c r="C7" s="116" t="s">
        <v>720</v>
      </c>
      <c r="D7" s="116">
        <v>200</v>
      </c>
      <c r="E7" s="116" t="s">
        <v>697</v>
      </c>
      <c r="F7" s="116">
        <v>6000</v>
      </c>
      <c r="G7" s="116" t="s">
        <v>51</v>
      </c>
      <c r="H7" s="116">
        <v>6</v>
      </c>
      <c r="I7" s="116">
        <v>1985</v>
      </c>
      <c r="J7" s="116">
        <v>64379</v>
      </c>
      <c r="K7" s="116" t="s">
        <v>51</v>
      </c>
      <c r="L7" s="116" t="s">
        <v>721</v>
      </c>
      <c r="M7" s="117" t="s">
        <v>700</v>
      </c>
      <c r="N7" s="118">
        <v>43465</v>
      </c>
    </row>
    <row r="8" spans="1:14" x14ac:dyDescent="0.25">
      <c r="A8" s="116">
        <v>7</v>
      </c>
      <c r="B8" s="116" t="s">
        <v>722</v>
      </c>
      <c r="C8" s="116" t="s">
        <v>723</v>
      </c>
      <c r="D8" s="116"/>
      <c r="E8" s="116" t="s">
        <v>697</v>
      </c>
      <c r="F8" s="116">
        <v>1996</v>
      </c>
      <c r="G8" s="116" t="s">
        <v>51</v>
      </c>
      <c r="H8" s="116"/>
      <c r="I8" s="116">
        <v>2017</v>
      </c>
      <c r="J8" s="116" t="s">
        <v>724</v>
      </c>
      <c r="K8" s="116">
        <v>212900</v>
      </c>
      <c r="L8" s="116" t="s">
        <v>721</v>
      </c>
      <c r="M8" s="117" t="s">
        <v>725</v>
      </c>
      <c r="N8" s="118">
        <v>43416</v>
      </c>
    </row>
    <row r="9" spans="1:14" x14ac:dyDescent="0.25">
      <c r="A9" s="116">
        <v>8</v>
      </c>
      <c r="B9" s="116" t="s">
        <v>726</v>
      </c>
      <c r="C9" s="116" t="s">
        <v>727</v>
      </c>
      <c r="D9" s="116"/>
      <c r="E9" s="116" t="s">
        <v>697</v>
      </c>
      <c r="F9" s="116">
        <v>10000</v>
      </c>
      <c r="G9" s="116" t="s">
        <v>51</v>
      </c>
      <c r="H9" s="116">
        <v>6</v>
      </c>
      <c r="I9" s="116">
        <v>1988</v>
      </c>
      <c r="J9" s="116">
        <v>16803</v>
      </c>
      <c r="K9" s="116" t="s">
        <v>51</v>
      </c>
      <c r="L9" s="116" t="s">
        <v>728</v>
      </c>
      <c r="M9" s="117" t="s">
        <v>700</v>
      </c>
      <c r="N9" s="118">
        <v>43465</v>
      </c>
    </row>
    <row r="10" spans="1:14" x14ac:dyDescent="0.25">
      <c r="A10" s="116">
        <v>9</v>
      </c>
      <c r="B10" s="116" t="s">
        <v>729</v>
      </c>
      <c r="C10" s="116" t="s">
        <v>730</v>
      </c>
      <c r="D10" s="116" t="s">
        <v>731</v>
      </c>
      <c r="E10" s="116" t="s">
        <v>697</v>
      </c>
      <c r="F10" s="116">
        <v>2500</v>
      </c>
      <c r="G10" s="116" t="s">
        <v>51</v>
      </c>
      <c r="H10" s="116">
        <v>6</v>
      </c>
      <c r="I10" s="116">
        <v>1997</v>
      </c>
      <c r="J10" s="116" t="s">
        <v>732</v>
      </c>
      <c r="K10" s="116" t="s">
        <v>51</v>
      </c>
      <c r="L10" s="116" t="s">
        <v>733</v>
      </c>
      <c r="M10" s="117" t="s">
        <v>700</v>
      </c>
      <c r="N10" s="118">
        <v>43465</v>
      </c>
    </row>
    <row r="11" spans="1:14" x14ac:dyDescent="0.25">
      <c r="A11" s="116">
        <v>10</v>
      </c>
      <c r="B11" s="116" t="s">
        <v>734</v>
      </c>
      <c r="C11" s="116" t="s">
        <v>735</v>
      </c>
      <c r="D11" s="116">
        <v>266</v>
      </c>
      <c r="E11" s="116" t="s">
        <v>697</v>
      </c>
      <c r="F11" s="116">
        <v>6000</v>
      </c>
      <c r="G11" s="116" t="s">
        <v>51</v>
      </c>
      <c r="H11" s="116">
        <v>6</v>
      </c>
      <c r="I11" s="116">
        <v>1979</v>
      </c>
      <c r="J11" s="116">
        <v>924837</v>
      </c>
      <c r="K11" s="116" t="s">
        <v>51</v>
      </c>
      <c r="L11" s="116" t="s">
        <v>736</v>
      </c>
      <c r="M11" s="117" t="s">
        <v>700</v>
      </c>
      <c r="N11" s="118">
        <v>43465</v>
      </c>
    </row>
    <row r="12" spans="1:14" x14ac:dyDescent="0.25">
      <c r="A12" s="116">
        <v>11</v>
      </c>
      <c r="B12" s="116" t="s">
        <v>737</v>
      </c>
      <c r="C12" s="116" t="s">
        <v>738</v>
      </c>
      <c r="D12" s="116" t="s">
        <v>703</v>
      </c>
      <c r="E12" s="116" t="s">
        <v>697</v>
      </c>
      <c r="F12" s="116">
        <v>2500</v>
      </c>
      <c r="G12" s="116" t="s">
        <v>51</v>
      </c>
      <c r="H12" s="116">
        <v>6</v>
      </c>
      <c r="I12" s="116">
        <v>2006</v>
      </c>
      <c r="J12" s="116" t="s">
        <v>739</v>
      </c>
      <c r="K12" s="116" t="s">
        <v>51</v>
      </c>
      <c r="L12" s="116" t="s">
        <v>740</v>
      </c>
      <c r="M12" s="117" t="s">
        <v>700</v>
      </c>
      <c r="N12" s="118">
        <v>43465</v>
      </c>
    </row>
    <row r="13" spans="1:14" x14ac:dyDescent="0.25">
      <c r="A13" s="116">
        <v>12</v>
      </c>
      <c r="B13" s="116" t="s">
        <v>741</v>
      </c>
      <c r="C13" s="116" t="s">
        <v>742</v>
      </c>
      <c r="D13" s="116" t="s">
        <v>743</v>
      </c>
      <c r="E13" s="116" t="s">
        <v>697</v>
      </c>
      <c r="F13" s="116">
        <v>2500</v>
      </c>
      <c r="G13" s="116" t="s">
        <v>51</v>
      </c>
      <c r="H13" s="116">
        <v>9</v>
      </c>
      <c r="I13" s="116">
        <v>2002</v>
      </c>
      <c r="J13" s="116" t="s">
        <v>744</v>
      </c>
      <c r="K13" s="116" t="s">
        <v>51</v>
      </c>
      <c r="L13" s="116" t="s">
        <v>745</v>
      </c>
      <c r="M13" s="117" t="s">
        <v>700</v>
      </c>
      <c r="N13" s="118">
        <v>43465</v>
      </c>
    </row>
    <row r="14" spans="1:14" x14ac:dyDescent="0.25">
      <c r="A14" s="116">
        <v>13</v>
      </c>
      <c r="B14" s="116" t="s">
        <v>746</v>
      </c>
      <c r="C14" s="116" t="s">
        <v>747</v>
      </c>
      <c r="D14" s="116" t="s">
        <v>748</v>
      </c>
      <c r="E14" s="116" t="s">
        <v>697</v>
      </c>
      <c r="F14" s="116">
        <v>2500</v>
      </c>
      <c r="G14" s="116" t="s">
        <v>51</v>
      </c>
      <c r="H14" s="116">
        <v>6</v>
      </c>
      <c r="I14" s="116">
        <v>1993</v>
      </c>
      <c r="J14" s="116" t="s">
        <v>749</v>
      </c>
      <c r="K14" s="116" t="s">
        <v>51</v>
      </c>
      <c r="L14" s="116" t="s">
        <v>750</v>
      </c>
      <c r="M14" s="117" t="s">
        <v>700</v>
      </c>
      <c r="N14" s="118">
        <v>43465</v>
      </c>
    </row>
    <row r="15" spans="1:14" x14ac:dyDescent="0.25">
      <c r="A15" s="116">
        <v>14</v>
      </c>
      <c r="B15" s="116" t="s">
        <v>751</v>
      </c>
      <c r="C15" s="116" t="s">
        <v>742</v>
      </c>
      <c r="D15" s="116" t="s">
        <v>743</v>
      </c>
      <c r="E15" s="116" t="s">
        <v>697</v>
      </c>
      <c r="F15" s="116">
        <v>2500</v>
      </c>
      <c r="G15" s="116" t="s">
        <v>51</v>
      </c>
      <c r="H15" s="116">
        <v>9</v>
      </c>
      <c r="I15" s="116">
        <v>2005</v>
      </c>
      <c r="J15" s="116" t="s">
        <v>752</v>
      </c>
      <c r="K15" s="116" t="s">
        <v>51</v>
      </c>
      <c r="L15" s="116" t="s">
        <v>753</v>
      </c>
      <c r="M15" s="117" t="s">
        <v>700</v>
      </c>
      <c r="N15" s="118">
        <v>43465</v>
      </c>
    </row>
    <row r="16" spans="1:14" x14ac:dyDescent="0.25">
      <c r="A16" s="116">
        <v>15</v>
      </c>
      <c r="B16" s="116" t="s">
        <v>754</v>
      </c>
      <c r="C16" s="116" t="s">
        <v>755</v>
      </c>
      <c r="D16" s="116"/>
      <c r="E16" s="116" t="s">
        <v>697</v>
      </c>
      <c r="F16" s="116">
        <v>9506</v>
      </c>
      <c r="G16" s="116">
        <v>750</v>
      </c>
      <c r="H16" s="116">
        <v>6</v>
      </c>
      <c r="I16" s="116">
        <v>1984</v>
      </c>
      <c r="J16" s="116">
        <v>4900154935</v>
      </c>
      <c r="K16" s="116" t="s">
        <v>51</v>
      </c>
      <c r="L16" s="116" t="s">
        <v>756</v>
      </c>
      <c r="M16" s="117" t="s">
        <v>700</v>
      </c>
      <c r="N16" s="118">
        <v>43447</v>
      </c>
    </row>
    <row r="17" spans="1:14" x14ac:dyDescent="0.25">
      <c r="A17" s="116">
        <v>16</v>
      </c>
      <c r="B17" s="116" t="s">
        <v>757</v>
      </c>
      <c r="C17" s="116" t="s">
        <v>758</v>
      </c>
      <c r="D17" s="116" t="s">
        <v>731</v>
      </c>
      <c r="E17" s="116" t="s">
        <v>697</v>
      </c>
      <c r="F17" s="116">
        <v>2500</v>
      </c>
      <c r="G17" s="116" t="s">
        <v>51</v>
      </c>
      <c r="H17" s="116">
        <v>4</v>
      </c>
      <c r="I17" s="116">
        <v>1988</v>
      </c>
      <c r="J17" s="116" t="s">
        <v>759</v>
      </c>
      <c r="K17" s="116" t="s">
        <v>51</v>
      </c>
      <c r="L17" s="116" t="s">
        <v>760</v>
      </c>
      <c r="M17" s="117" t="s">
        <v>700</v>
      </c>
      <c r="N17" s="118">
        <v>43465</v>
      </c>
    </row>
    <row r="18" spans="1:14" x14ac:dyDescent="0.25">
      <c r="A18" s="116">
        <v>17</v>
      </c>
      <c r="B18" s="116" t="s">
        <v>761</v>
      </c>
      <c r="C18" s="116" t="s">
        <v>735</v>
      </c>
      <c r="D18" s="116">
        <v>244</v>
      </c>
      <c r="E18" s="116" t="s">
        <v>697</v>
      </c>
      <c r="F18" s="116">
        <v>6000</v>
      </c>
      <c r="G18" s="116" t="s">
        <v>51</v>
      </c>
      <c r="H18" s="116">
        <v>6</v>
      </c>
      <c r="I18" s="116">
        <v>1986</v>
      </c>
      <c r="J18" s="116">
        <v>10318</v>
      </c>
      <c r="K18" s="116" t="s">
        <v>51</v>
      </c>
      <c r="L18" s="116" t="s">
        <v>762</v>
      </c>
      <c r="M18" s="117" t="s">
        <v>700</v>
      </c>
      <c r="N18" s="118">
        <v>43465</v>
      </c>
    </row>
    <row r="19" spans="1:14" x14ac:dyDescent="0.25">
      <c r="A19" s="116">
        <v>18</v>
      </c>
      <c r="B19" s="116" t="s">
        <v>763</v>
      </c>
      <c r="C19" s="116" t="s">
        <v>764</v>
      </c>
      <c r="D19" s="116" t="s">
        <v>765</v>
      </c>
      <c r="E19" s="116" t="s">
        <v>697</v>
      </c>
      <c r="F19" s="116">
        <v>2500</v>
      </c>
      <c r="G19" s="116" t="s">
        <v>51</v>
      </c>
      <c r="H19" s="116">
        <v>5</v>
      </c>
      <c r="I19" s="116">
        <v>2015</v>
      </c>
      <c r="J19" s="116" t="s">
        <v>766</v>
      </c>
      <c r="K19" s="116" t="s">
        <v>51</v>
      </c>
      <c r="L19" s="116" t="s">
        <v>762</v>
      </c>
      <c r="M19" s="117" t="s">
        <v>700</v>
      </c>
      <c r="N19" s="118">
        <v>43465</v>
      </c>
    </row>
    <row r="20" spans="1:14" x14ac:dyDescent="0.25">
      <c r="A20" s="116">
        <v>19</v>
      </c>
      <c r="B20" s="116" t="s">
        <v>767</v>
      </c>
      <c r="C20" s="116" t="s">
        <v>747</v>
      </c>
      <c r="D20" s="116" t="s">
        <v>768</v>
      </c>
      <c r="E20" s="116" t="s">
        <v>697</v>
      </c>
      <c r="F20" s="116">
        <v>2500</v>
      </c>
      <c r="G20" s="116" t="s">
        <v>51</v>
      </c>
      <c r="H20" s="116">
        <v>9</v>
      </c>
      <c r="I20" s="116">
        <v>2008</v>
      </c>
      <c r="J20" s="116" t="s">
        <v>769</v>
      </c>
      <c r="K20" s="116" t="s">
        <v>51</v>
      </c>
      <c r="L20" s="116" t="s">
        <v>770</v>
      </c>
      <c r="M20" s="117" t="s">
        <v>700</v>
      </c>
      <c r="N20" s="118">
        <v>43465</v>
      </c>
    </row>
    <row r="21" spans="1:14" x14ac:dyDescent="0.25">
      <c r="A21" s="116">
        <v>20</v>
      </c>
      <c r="B21" s="116" t="s">
        <v>771</v>
      </c>
      <c r="C21" s="116" t="s">
        <v>772</v>
      </c>
      <c r="D21" s="116" t="s">
        <v>743</v>
      </c>
      <c r="E21" s="116" t="s">
        <v>697</v>
      </c>
      <c r="F21" s="116">
        <v>2500</v>
      </c>
      <c r="G21" s="116" t="s">
        <v>51</v>
      </c>
      <c r="H21" s="116">
        <v>6</v>
      </c>
      <c r="I21" s="116">
        <v>1997</v>
      </c>
      <c r="J21" s="116" t="s">
        <v>773</v>
      </c>
      <c r="K21" s="116" t="s">
        <v>51</v>
      </c>
      <c r="L21" s="116" t="s">
        <v>774</v>
      </c>
      <c r="M21" s="117" t="s">
        <v>700</v>
      </c>
      <c r="N21" s="118">
        <v>43465</v>
      </c>
    </row>
    <row r="22" spans="1:14" x14ac:dyDescent="0.25">
      <c r="A22" s="116">
        <v>21</v>
      </c>
      <c r="B22" s="116" t="s">
        <v>775</v>
      </c>
      <c r="C22" s="116" t="s">
        <v>776</v>
      </c>
      <c r="D22" s="116"/>
      <c r="E22" s="116" t="s">
        <v>697</v>
      </c>
      <c r="F22" s="116">
        <v>2500</v>
      </c>
      <c r="G22" s="116" t="s">
        <v>51</v>
      </c>
      <c r="H22" s="116">
        <v>6</v>
      </c>
      <c r="I22" s="116">
        <v>1993</v>
      </c>
      <c r="J22" s="116" t="s">
        <v>777</v>
      </c>
      <c r="K22" s="116" t="s">
        <v>51</v>
      </c>
      <c r="L22" s="116" t="s">
        <v>778</v>
      </c>
      <c r="M22" s="117" t="s">
        <v>700</v>
      </c>
      <c r="N22" s="118">
        <v>43465</v>
      </c>
    </row>
    <row r="23" spans="1:14" s="121" customFormat="1" x14ac:dyDescent="0.25">
      <c r="A23" s="116">
        <v>22</v>
      </c>
      <c r="B23" s="120" t="s">
        <v>779</v>
      </c>
      <c r="C23" s="120" t="s">
        <v>780</v>
      </c>
      <c r="D23" s="120" t="s">
        <v>768</v>
      </c>
      <c r="E23" s="120" t="s">
        <v>697</v>
      </c>
      <c r="F23" s="120">
        <v>2500</v>
      </c>
      <c r="G23" s="116" t="s">
        <v>51</v>
      </c>
      <c r="H23" s="120">
        <v>6</v>
      </c>
      <c r="I23" s="120">
        <v>2003</v>
      </c>
      <c r="J23" s="120" t="s">
        <v>781</v>
      </c>
      <c r="K23" s="116" t="s">
        <v>51</v>
      </c>
      <c r="L23" s="120" t="s">
        <v>782</v>
      </c>
      <c r="M23" s="117" t="s">
        <v>700</v>
      </c>
      <c r="N23" s="118">
        <v>43465</v>
      </c>
    </row>
    <row r="24" spans="1:14" x14ac:dyDescent="0.25">
      <c r="A24" s="116">
        <v>23</v>
      </c>
      <c r="B24" s="116" t="s">
        <v>783</v>
      </c>
      <c r="C24" s="116" t="s">
        <v>784</v>
      </c>
      <c r="D24" s="116" t="s">
        <v>51</v>
      </c>
      <c r="E24" s="116" t="s">
        <v>785</v>
      </c>
      <c r="F24" s="116" t="s">
        <v>51</v>
      </c>
      <c r="G24" s="116">
        <v>500</v>
      </c>
      <c r="H24" s="116" t="s">
        <v>51</v>
      </c>
      <c r="I24" s="116">
        <v>2007</v>
      </c>
      <c r="J24" s="116" t="s">
        <v>786</v>
      </c>
      <c r="K24" s="116" t="s">
        <v>51</v>
      </c>
      <c r="L24" s="116" t="s">
        <v>51</v>
      </c>
      <c r="M24" s="117" t="s">
        <v>787</v>
      </c>
      <c r="N24" s="118">
        <v>43465</v>
      </c>
    </row>
    <row r="25" spans="1:14" x14ac:dyDescent="0.25">
      <c r="A25" s="116">
        <v>24</v>
      </c>
      <c r="B25" s="116" t="s">
        <v>788</v>
      </c>
      <c r="C25" s="116" t="s">
        <v>784</v>
      </c>
      <c r="D25" s="116" t="s">
        <v>51</v>
      </c>
      <c r="E25" s="116" t="s">
        <v>785</v>
      </c>
      <c r="F25" s="116" t="s">
        <v>51</v>
      </c>
      <c r="G25" s="116">
        <v>500</v>
      </c>
      <c r="H25" s="116" t="s">
        <v>51</v>
      </c>
      <c r="I25" s="116">
        <v>2004</v>
      </c>
      <c r="J25" s="116" t="s">
        <v>789</v>
      </c>
      <c r="K25" s="116" t="s">
        <v>51</v>
      </c>
      <c r="L25" s="116" t="s">
        <v>51</v>
      </c>
      <c r="M25" s="117" t="s">
        <v>787</v>
      </c>
      <c r="N25" s="118">
        <v>43465</v>
      </c>
    </row>
    <row r="26" spans="1:14" x14ac:dyDescent="0.25">
      <c r="A26" s="116">
        <v>25</v>
      </c>
      <c r="B26" s="116" t="s">
        <v>790</v>
      </c>
      <c r="C26" s="116" t="s">
        <v>791</v>
      </c>
      <c r="D26" s="116" t="s">
        <v>792</v>
      </c>
      <c r="E26" s="116" t="s">
        <v>785</v>
      </c>
      <c r="F26" s="116" t="s">
        <v>51</v>
      </c>
      <c r="G26" s="116">
        <v>500</v>
      </c>
      <c r="H26" s="116" t="s">
        <v>51</v>
      </c>
      <c r="I26" s="116">
        <v>1997</v>
      </c>
      <c r="J26" s="116">
        <v>1805</v>
      </c>
      <c r="K26" s="116" t="s">
        <v>51</v>
      </c>
      <c r="L26" s="116" t="s">
        <v>51</v>
      </c>
      <c r="M26" s="117" t="s">
        <v>787</v>
      </c>
      <c r="N26" s="118">
        <v>43465</v>
      </c>
    </row>
    <row r="27" spans="1:14" s="123" customFormat="1" ht="30" x14ac:dyDescent="0.25">
      <c r="A27" s="116">
        <v>26</v>
      </c>
      <c r="B27" s="116" t="s">
        <v>793</v>
      </c>
      <c r="C27" s="116" t="s">
        <v>794</v>
      </c>
      <c r="D27" s="116" t="s">
        <v>765</v>
      </c>
      <c r="E27" s="116" t="s">
        <v>795</v>
      </c>
      <c r="F27" s="116">
        <v>2500</v>
      </c>
      <c r="G27" s="116" t="s">
        <v>51</v>
      </c>
      <c r="H27" s="116">
        <v>9</v>
      </c>
      <c r="I27" s="116">
        <v>2015</v>
      </c>
      <c r="J27" s="116" t="s">
        <v>796</v>
      </c>
      <c r="K27" s="122">
        <v>88000</v>
      </c>
      <c r="L27" s="117" t="s">
        <v>797</v>
      </c>
      <c r="M27" s="117" t="s">
        <v>798</v>
      </c>
      <c r="N27" s="118">
        <v>43465</v>
      </c>
    </row>
    <row r="28" spans="1:14" s="121" customFormat="1" x14ac:dyDescent="0.25">
      <c r="A28" s="120">
        <v>27</v>
      </c>
      <c r="B28" s="124" t="s">
        <v>799</v>
      </c>
      <c r="C28" s="120" t="s">
        <v>780</v>
      </c>
      <c r="D28" s="120" t="s">
        <v>768</v>
      </c>
      <c r="E28" s="120" t="s">
        <v>697</v>
      </c>
      <c r="F28" s="124">
        <v>2500</v>
      </c>
      <c r="G28" s="120" t="s">
        <v>51</v>
      </c>
      <c r="H28" s="124">
        <v>9</v>
      </c>
      <c r="I28" s="124">
        <v>2007</v>
      </c>
      <c r="J28" s="124" t="s">
        <v>800</v>
      </c>
      <c r="K28" s="124" t="s">
        <v>51</v>
      </c>
      <c r="L28" s="124"/>
      <c r="M28" s="124" t="s">
        <v>700</v>
      </c>
      <c r="N28" s="125">
        <v>43465</v>
      </c>
    </row>
    <row r="29" spans="1:14" x14ac:dyDescent="0.25">
      <c r="A29" s="120">
        <v>28</v>
      </c>
      <c r="B29" s="117" t="s">
        <v>801</v>
      </c>
      <c r="C29" s="117" t="s">
        <v>802</v>
      </c>
      <c r="D29" s="117" t="s">
        <v>803</v>
      </c>
      <c r="E29" s="120" t="s">
        <v>697</v>
      </c>
      <c r="F29" s="117">
        <v>13383</v>
      </c>
      <c r="G29" s="117" t="s">
        <v>51</v>
      </c>
      <c r="H29" s="117">
        <v>9</v>
      </c>
      <c r="I29" s="117">
        <v>1992</v>
      </c>
      <c r="J29" s="117" t="s">
        <v>804</v>
      </c>
      <c r="K29" s="117" t="s">
        <v>51</v>
      </c>
      <c r="L29" s="117" t="s">
        <v>774</v>
      </c>
      <c r="M29" s="117" t="s">
        <v>700</v>
      </c>
      <c r="N29" s="118">
        <v>43508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Ogień </vt:lpstr>
      <vt:lpstr>Zabezpieczenia</vt:lpstr>
      <vt:lpstr>Elektronika</vt:lpstr>
      <vt:lpstr>Pojazdy</vt:lpstr>
    </vt:vector>
  </TitlesOfParts>
  <Manager>BartekP</Manager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PrzemekB</dc:creator>
  <cp:lastModifiedBy>Dorota Fibig</cp:lastModifiedBy>
  <cp:lastPrinted>2018-10-26T13:05:27Z</cp:lastPrinted>
  <dcterms:created xsi:type="dcterms:W3CDTF">2012-01-13T14:07:06Z</dcterms:created>
  <dcterms:modified xsi:type="dcterms:W3CDTF">2018-10-26T13:05:32Z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