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3.14\home\MarzenaKaczmarek\Desktop\"/>
    </mc:Choice>
  </mc:AlternateContent>
  <xr:revisionPtr revIDLastSave="0" documentId="13_ncr:1_{A35B6E88-DDC9-4A49-8927-DECAAE8C8BA8}" xr6:coauthVersionLast="47" xr6:coauthVersionMax="47" xr10:uidLastSave="{00000000-0000-0000-0000-000000000000}"/>
  <bookViews>
    <workbookView xWindow="-120" yWindow="-120" windowWidth="29040" windowHeight="15840" xr2:uid="{5F0D4C4C-E3AD-4268-A2C0-811979A7ECE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5" i="1"/>
  <c r="D74" i="1"/>
  <c r="D73" i="1"/>
  <c r="D72" i="1"/>
  <c r="D71" i="1"/>
  <c r="D70" i="1"/>
  <c r="D69" i="1"/>
  <c r="D68" i="1"/>
  <c r="D67" i="1"/>
  <c r="D66" i="1"/>
  <c r="D65" i="1"/>
  <c r="I62" i="1"/>
  <c r="G62" i="1"/>
  <c r="F62" i="1"/>
  <c r="I60" i="1"/>
  <c r="I45" i="1"/>
  <c r="I35" i="1"/>
  <c r="I23" i="1"/>
  <c r="D77" i="1" l="1"/>
  <c r="I15" i="1"/>
  <c r="F7" i="1"/>
  <c r="I6" i="1"/>
  <c r="G6" i="1"/>
  <c r="G5" i="1"/>
  <c r="I5" i="1" s="1"/>
  <c r="G4" i="1"/>
  <c r="G7" i="1" l="1"/>
  <c r="I7" i="1"/>
</calcChain>
</file>

<file path=xl/sharedStrings.xml><?xml version="1.0" encoding="utf-8"?>
<sst xmlns="http://schemas.openxmlformats.org/spreadsheetml/2006/main" count="56" uniqueCount="27">
  <si>
    <t>Lp.</t>
  </si>
  <si>
    <t xml:space="preserve">Nazwa podmiotu                                                                                                    ( np. bank ,WFOŚ, firma leasingowa, firma factoringowa) </t>
  </si>
  <si>
    <t xml:space="preserve">Waluta zadłużenia </t>
  </si>
  <si>
    <t>Typ długu ( kredyt, wykup wierzytelności, obligacje , leasing pozyczka, udzielone poręczenie, udzielona gwarancja)</t>
  </si>
  <si>
    <t>Data zawarcia umowy</t>
  </si>
  <si>
    <t>kwota zadłużenia</t>
  </si>
  <si>
    <t xml:space="preserve">kwota pozostałego zadłużenia </t>
  </si>
  <si>
    <t>spłaty w latach</t>
  </si>
  <si>
    <t>BANK BGK</t>
  </si>
  <si>
    <t>PLN</t>
  </si>
  <si>
    <t xml:space="preserve">Obligacje </t>
  </si>
  <si>
    <t>data spłaty</t>
  </si>
  <si>
    <t xml:space="preserve">kwota spłaty </t>
  </si>
  <si>
    <t>BANK ING</t>
  </si>
  <si>
    <t>BANK PKO</t>
  </si>
  <si>
    <t>BANK SPÓŁDZIELCZY -RASZKÓW</t>
  </si>
  <si>
    <t>Kredyt</t>
  </si>
  <si>
    <t>RAZEM OBLIGACJE</t>
  </si>
  <si>
    <t>RAZEM</t>
  </si>
  <si>
    <t>BANK SPÓŁDZIELCZY -LUTUTÓW</t>
  </si>
  <si>
    <t>Kwoty zobowiązań prezentowane sa w PLN  według stanu na dzien 30.06.2024</t>
  </si>
  <si>
    <t>BANK SPÓŁDZIELCZY -JAROCIN</t>
  </si>
  <si>
    <t>RAZEM KREDYTY</t>
  </si>
  <si>
    <t>ROK</t>
  </si>
  <si>
    <t>SUMA SPŁAT W POSZCZEGÓLNYCH LATACH</t>
  </si>
  <si>
    <t>KWOTA</t>
  </si>
  <si>
    <t xml:space="preserve">Wykaz zobowiązań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</si>
</sst>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4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/>
    </xf>
    <xf numFmtId="4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4" fontId="0" fillId="2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/>
    <xf numFmtId="1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703B-75E9-44CB-80CE-3CF8ED69C52C}">
  <sheetPr>
    <pageSetUpPr fitToPage="1"/>
  </sheetPr>
  <dimension ref="A1:I77"/>
  <sheetViews>
    <sheetView tabSelected="1" topLeftCell="A70" workbookViewId="0">
      <selection activeCell="A70" sqref="A70:B70"/>
    </sheetView>
  </sheetViews>
  <sheetFormatPr defaultRowHeight="15" x14ac:dyDescent="0.25"/>
  <cols>
    <col min="1" max="1" width="4.85546875" customWidth="1"/>
    <col min="2" max="2" width="48.42578125" customWidth="1"/>
    <col min="3" max="3" width="14" customWidth="1"/>
    <col min="4" max="4" width="49.42578125" customWidth="1"/>
    <col min="5" max="5" width="13.28515625" customWidth="1"/>
    <col min="6" max="6" width="18.28515625" customWidth="1"/>
    <col min="7" max="7" width="16.140625" customWidth="1"/>
    <col min="8" max="8" width="15.42578125" customWidth="1"/>
    <col min="9" max="9" width="17.85546875" customWidth="1"/>
  </cols>
  <sheetData>
    <row r="1" spans="1:9" x14ac:dyDescent="0.25">
      <c r="A1" s="21" t="s">
        <v>26</v>
      </c>
      <c r="B1" s="21"/>
      <c r="C1" s="21"/>
      <c r="D1" s="21"/>
      <c r="E1" s="21"/>
      <c r="F1" s="21"/>
      <c r="G1" s="21"/>
      <c r="H1" s="21"/>
      <c r="I1" s="21"/>
    </row>
    <row r="2" spans="1:9" ht="20.25" customHeight="1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</row>
    <row r="3" spans="1:9" ht="45.75" customHeigh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1" t="s">
        <v>11</v>
      </c>
      <c r="I3" s="12" t="s">
        <v>12</v>
      </c>
    </row>
    <row r="4" spans="1:9" x14ac:dyDescent="0.25">
      <c r="A4" s="10">
        <v>1</v>
      </c>
      <c r="B4" s="6" t="s">
        <v>8</v>
      </c>
      <c r="C4" s="6" t="s">
        <v>9</v>
      </c>
      <c r="D4" s="6" t="s">
        <v>10</v>
      </c>
      <c r="E4" s="7">
        <v>43804</v>
      </c>
      <c r="F4" s="8">
        <v>1600000</v>
      </c>
      <c r="G4" s="8">
        <f>F4</f>
        <v>1600000</v>
      </c>
      <c r="H4" s="9">
        <v>45631</v>
      </c>
      <c r="I4" s="8">
        <v>1600000</v>
      </c>
    </row>
    <row r="5" spans="1:9" x14ac:dyDescent="0.25">
      <c r="A5" s="10">
        <v>2</v>
      </c>
      <c r="B5" s="6" t="s">
        <v>13</v>
      </c>
      <c r="C5" s="6" t="s">
        <v>9</v>
      </c>
      <c r="D5" s="6" t="s">
        <v>10</v>
      </c>
      <c r="E5" s="7">
        <v>43620</v>
      </c>
      <c r="F5" s="8">
        <v>10000000</v>
      </c>
      <c r="G5" s="8">
        <f>F5</f>
        <v>10000000</v>
      </c>
      <c r="H5" s="9">
        <v>46200</v>
      </c>
      <c r="I5" s="8">
        <f>G5</f>
        <v>10000000</v>
      </c>
    </row>
    <row r="6" spans="1:9" x14ac:dyDescent="0.25">
      <c r="A6" s="10">
        <v>3</v>
      </c>
      <c r="B6" s="6" t="s">
        <v>14</v>
      </c>
      <c r="C6" s="6" t="s">
        <v>9</v>
      </c>
      <c r="D6" s="6" t="s">
        <v>10</v>
      </c>
      <c r="E6" s="7">
        <v>43206</v>
      </c>
      <c r="F6" s="8">
        <v>3400000</v>
      </c>
      <c r="G6" s="8">
        <f>F6</f>
        <v>3400000</v>
      </c>
      <c r="H6" s="9">
        <v>45618</v>
      </c>
      <c r="I6" s="8">
        <f>F6</f>
        <v>3400000</v>
      </c>
    </row>
    <row r="7" spans="1:9" ht="21" customHeight="1" x14ac:dyDescent="0.25">
      <c r="A7" s="26"/>
      <c r="B7" s="27"/>
      <c r="C7" s="27"/>
      <c r="D7" s="28" t="s">
        <v>17</v>
      </c>
      <c r="E7" s="29"/>
      <c r="F7" s="30">
        <f>SUM(F4:F6)</f>
        <v>15000000</v>
      </c>
      <c r="G7" s="30">
        <f>SUM(G4:G6)</f>
        <v>15000000</v>
      </c>
      <c r="H7" s="31"/>
      <c r="I7" s="30">
        <f>SUM(I4:I6)</f>
        <v>15000000</v>
      </c>
    </row>
    <row r="8" spans="1:9" x14ac:dyDescent="0.25">
      <c r="A8" s="1"/>
      <c r="E8" s="4"/>
      <c r="F8" s="2"/>
      <c r="G8" s="2"/>
      <c r="H8" s="3"/>
      <c r="I8" s="2"/>
    </row>
    <row r="9" spans="1:9" ht="21.95" customHeight="1" x14ac:dyDescent="0.25">
      <c r="A9" s="17">
        <v>4</v>
      </c>
      <c r="B9" s="14" t="s">
        <v>15</v>
      </c>
      <c r="C9" s="14" t="s">
        <v>9</v>
      </c>
      <c r="D9" s="14" t="s">
        <v>16</v>
      </c>
      <c r="E9" s="15">
        <v>44082</v>
      </c>
      <c r="F9" s="16">
        <v>8000000</v>
      </c>
      <c r="G9" s="16">
        <v>6575000</v>
      </c>
      <c r="H9" s="17" t="s">
        <v>7</v>
      </c>
      <c r="I9" s="17" t="s">
        <v>12</v>
      </c>
    </row>
    <row r="10" spans="1:9" x14ac:dyDescent="0.25">
      <c r="A10" s="5"/>
      <c r="B10" s="6"/>
      <c r="C10" s="6"/>
      <c r="D10" s="6"/>
      <c r="E10" s="7"/>
      <c r="F10" s="8"/>
      <c r="G10" s="6"/>
      <c r="H10" s="5">
        <v>2024</v>
      </c>
      <c r="I10" s="8">
        <v>175000</v>
      </c>
    </row>
    <row r="11" spans="1:9" x14ac:dyDescent="0.25">
      <c r="A11" s="5"/>
      <c r="B11" s="6"/>
      <c r="C11" s="6"/>
      <c r="D11" s="6"/>
      <c r="E11" s="7"/>
      <c r="F11" s="8"/>
      <c r="G11" s="6"/>
      <c r="H11" s="5">
        <v>2025</v>
      </c>
      <c r="I11" s="8">
        <v>350000</v>
      </c>
    </row>
    <row r="12" spans="1:9" x14ac:dyDescent="0.25">
      <c r="A12" s="5"/>
      <c r="B12" s="6"/>
      <c r="C12" s="6"/>
      <c r="D12" s="6"/>
      <c r="E12" s="7"/>
      <c r="F12" s="8"/>
      <c r="G12" s="6"/>
      <c r="H12" s="5">
        <v>2026</v>
      </c>
      <c r="I12" s="8">
        <v>850000</v>
      </c>
    </row>
    <row r="13" spans="1:9" x14ac:dyDescent="0.25">
      <c r="A13" s="5"/>
      <c r="B13" s="6"/>
      <c r="C13" s="6"/>
      <c r="D13" s="6"/>
      <c r="E13" s="7"/>
      <c r="F13" s="8"/>
      <c r="G13" s="6"/>
      <c r="H13" s="5">
        <v>2027</v>
      </c>
      <c r="I13" s="8">
        <v>2450000</v>
      </c>
    </row>
    <row r="14" spans="1:9" x14ac:dyDescent="0.25">
      <c r="A14" s="5"/>
      <c r="B14" s="6"/>
      <c r="C14" s="6"/>
      <c r="D14" s="6"/>
      <c r="E14" s="7"/>
      <c r="F14" s="8"/>
      <c r="G14" s="6"/>
      <c r="H14" s="5">
        <v>2028</v>
      </c>
      <c r="I14" s="8">
        <v>2750000</v>
      </c>
    </row>
    <row r="15" spans="1:9" x14ac:dyDescent="0.25">
      <c r="A15" s="13"/>
      <c r="B15" s="19"/>
      <c r="C15" s="19"/>
      <c r="D15" s="19"/>
      <c r="E15" s="20"/>
      <c r="F15" s="18"/>
      <c r="G15" s="14" t="s">
        <v>18</v>
      </c>
      <c r="H15" s="14"/>
      <c r="I15" s="16">
        <f>SUM(I10:I14)</f>
        <v>6575000</v>
      </c>
    </row>
    <row r="16" spans="1:9" x14ac:dyDescent="0.25">
      <c r="A16" s="1"/>
      <c r="E16" s="4"/>
      <c r="F16" s="2"/>
      <c r="I16" s="2"/>
    </row>
    <row r="17" spans="1:9" ht="21.95" customHeight="1" x14ac:dyDescent="0.25">
      <c r="A17" s="17">
        <v>5</v>
      </c>
      <c r="B17" s="14" t="s">
        <v>15</v>
      </c>
      <c r="C17" s="14" t="s">
        <v>9</v>
      </c>
      <c r="D17" s="14" t="s">
        <v>16</v>
      </c>
      <c r="E17" s="15">
        <v>44144</v>
      </c>
      <c r="F17" s="16">
        <v>3200000</v>
      </c>
      <c r="G17" s="16">
        <v>2825000</v>
      </c>
      <c r="H17" s="17" t="s">
        <v>7</v>
      </c>
      <c r="I17" s="17" t="s">
        <v>12</v>
      </c>
    </row>
    <row r="18" spans="1:9" x14ac:dyDescent="0.25">
      <c r="A18" s="6"/>
      <c r="B18" s="6"/>
      <c r="C18" s="6"/>
      <c r="D18" s="6"/>
      <c r="E18" s="5"/>
      <c r="F18" s="8"/>
      <c r="G18" s="6"/>
      <c r="H18" s="5">
        <v>2024</v>
      </c>
      <c r="I18" s="8">
        <v>25000</v>
      </c>
    </row>
    <row r="19" spans="1:9" x14ac:dyDescent="0.25">
      <c r="A19" s="6"/>
      <c r="B19" s="6"/>
      <c r="C19" s="6"/>
      <c r="D19" s="6"/>
      <c r="E19" s="5"/>
      <c r="F19" s="8"/>
      <c r="G19" s="6"/>
      <c r="H19" s="5">
        <v>2025</v>
      </c>
      <c r="I19" s="8">
        <v>100000</v>
      </c>
    </row>
    <row r="20" spans="1:9" x14ac:dyDescent="0.25">
      <c r="A20" s="6"/>
      <c r="B20" s="6"/>
      <c r="C20" s="6"/>
      <c r="D20" s="6"/>
      <c r="E20" s="5"/>
      <c r="F20" s="8"/>
      <c r="G20" s="6"/>
      <c r="H20" s="5">
        <v>2026</v>
      </c>
      <c r="I20" s="8">
        <v>100000</v>
      </c>
    </row>
    <row r="21" spans="1:9" x14ac:dyDescent="0.25">
      <c r="A21" s="6"/>
      <c r="B21" s="6"/>
      <c r="C21" s="6"/>
      <c r="D21" s="6"/>
      <c r="E21" s="5"/>
      <c r="F21" s="8"/>
      <c r="G21" s="6"/>
      <c r="H21" s="5">
        <v>2027</v>
      </c>
      <c r="I21" s="8">
        <v>1300000</v>
      </c>
    </row>
    <row r="22" spans="1:9" x14ac:dyDescent="0.25">
      <c r="A22" s="6"/>
      <c r="B22" s="6"/>
      <c r="C22" s="6"/>
      <c r="D22" s="6"/>
      <c r="E22" s="5"/>
      <c r="F22" s="8"/>
      <c r="G22" s="6"/>
      <c r="H22" s="5">
        <v>2028</v>
      </c>
      <c r="I22" s="8">
        <v>1300000</v>
      </c>
    </row>
    <row r="23" spans="1:9" x14ac:dyDescent="0.25">
      <c r="A23" s="19"/>
      <c r="B23" s="19"/>
      <c r="C23" s="19"/>
      <c r="D23" s="19"/>
      <c r="E23" s="13"/>
      <c r="F23" s="18"/>
      <c r="G23" s="14" t="s">
        <v>18</v>
      </c>
      <c r="H23" s="14"/>
      <c r="I23" s="16">
        <f>SUM(I18:I22)</f>
        <v>2825000</v>
      </c>
    </row>
    <row r="24" spans="1:9" x14ac:dyDescent="0.25">
      <c r="E24" s="1"/>
      <c r="F24" s="2"/>
      <c r="I24" s="2"/>
    </row>
    <row r="25" spans="1:9" ht="21.95" customHeight="1" x14ac:dyDescent="0.25">
      <c r="A25" s="17">
        <v>6</v>
      </c>
      <c r="B25" s="14" t="s">
        <v>19</v>
      </c>
      <c r="C25" s="14" t="s">
        <v>9</v>
      </c>
      <c r="D25" s="14" t="s">
        <v>16</v>
      </c>
      <c r="E25" s="15">
        <v>44433</v>
      </c>
      <c r="F25" s="16">
        <v>8193868</v>
      </c>
      <c r="G25" s="16">
        <v>7996934</v>
      </c>
      <c r="H25" s="17" t="s">
        <v>7</v>
      </c>
      <c r="I25" s="17" t="s">
        <v>12</v>
      </c>
    </row>
    <row r="26" spans="1:9" x14ac:dyDescent="0.25">
      <c r="A26" s="5"/>
      <c r="B26" s="6"/>
      <c r="C26" s="6"/>
      <c r="D26" s="6"/>
      <c r="E26" s="5"/>
      <c r="F26" s="8"/>
      <c r="G26" s="6"/>
      <c r="H26" s="5">
        <v>2024</v>
      </c>
      <c r="I26" s="8">
        <v>96934</v>
      </c>
    </row>
    <row r="27" spans="1:9" x14ac:dyDescent="0.25">
      <c r="A27" s="5"/>
      <c r="B27" s="6"/>
      <c r="C27" s="6"/>
      <c r="D27" s="6"/>
      <c r="E27" s="5"/>
      <c r="F27" s="8"/>
      <c r="G27" s="6"/>
      <c r="H27" s="5">
        <v>2025</v>
      </c>
      <c r="I27" s="8">
        <v>500000</v>
      </c>
    </row>
    <row r="28" spans="1:9" x14ac:dyDescent="0.25">
      <c r="A28" s="5"/>
      <c r="B28" s="6"/>
      <c r="C28" s="6"/>
      <c r="D28" s="6"/>
      <c r="E28" s="5"/>
      <c r="F28" s="8"/>
      <c r="G28" s="6"/>
      <c r="H28" s="5">
        <v>2026</v>
      </c>
      <c r="I28" s="8">
        <v>500000</v>
      </c>
    </row>
    <row r="29" spans="1:9" x14ac:dyDescent="0.25">
      <c r="A29" s="5"/>
      <c r="B29" s="6"/>
      <c r="C29" s="6"/>
      <c r="D29" s="6"/>
      <c r="E29" s="5"/>
      <c r="F29" s="8"/>
      <c r="G29" s="6"/>
      <c r="H29" s="5">
        <v>2027</v>
      </c>
      <c r="I29" s="8">
        <v>500000</v>
      </c>
    </row>
    <row r="30" spans="1:9" x14ac:dyDescent="0.25">
      <c r="A30" s="5"/>
      <c r="B30" s="6"/>
      <c r="C30" s="6"/>
      <c r="D30" s="6"/>
      <c r="E30" s="5"/>
      <c r="F30" s="8"/>
      <c r="G30" s="6"/>
      <c r="H30" s="5">
        <v>2028</v>
      </c>
      <c r="I30" s="8">
        <v>500000</v>
      </c>
    </row>
    <row r="31" spans="1:9" x14ac:dyDescent="0.25">
      <c r="A31" s="5"/>
      <c r="B31" s="6"/>
      <c r="C31" s="6"/>
      <c r="D31" s="6"/>
      <c r="E31" s="5"/>
      <c r="F31" s="8"/>
      <c r="G31" s="6"/>
      <c r="H31" s="5">
        <v>2029</v>
      </c>
      <c r="I31" s="8">
        <v>1500000</v>
      </c>
    </row>
    <row r="32" spans="1:9" x14ac:dyDescent="0.25">
      <c r="A32" s="5"/>
      <c r="B32" s="6"/>
      <c r="C32" s="6"/>
      <c r="D32" s="6"/>
      <c r="E32" s="5"/>
      <c r="F32" s="8"/>
      <c r="G32" s="6"/>
      <c r="H32" s="5">
        <v>2030</v>
      </c>
      <c r="I32" s="8">
        <v>1500000</v>
      </c>
    </row>
    <row r="33" spans="1:9" x14ac:dyDescent="0.25">
      <c r="A33" s="5"/>
      <c r="B33" s="6"/>
      <c r="C33" s="6"/>
      <c r="D33" s="6"/>
      <c r="E33" s="5"/>
      <c r="F33" s="8"/>
      <c r="G33" s="6"/>
      <c r="H33" s="5">
        <v>2031</v>
      </c>
      <c r="I33" s="8">
        <v>2000000</v>
      </c>
    </row>
    <row r="34" spans="1:9" x14ac:dyDescent="0.25">
      <c r="A34" s="5"/>
      <c r="B34" s="6"/>
      <c r="C34" s="6"/>
      <c r="D34" s="6"/>
      <c r="E34" s="5"/>
      <c r="F34" s="8"/>
      <c r="G34" s="6"/>
      <c r="H34" s="5">
        <v>2032</v>
      </c>
      <c r="I34" s="8">
        <v>900000</v>
      </c>
    </row>
    <row r="35" spans="1:9" x14ac:dyDescent="0.25">
      <c r="A35" s="13"/>
      <c r="B35" s="19"/>
      <c r="C35" s="19"/>
      <c r="D35" s="19"/>
      <c r="E35" s="13"/>
      <c r="F35" s="18"/>
      <c r="G35" s="14" t="s">
        <v>18</v>
      </c>
      <c r="H35" s="14"/>
      <c r="I35" s="16">
        <f>SUM(I26:I34)</f>
        <v>7996934</v>
      </c>
    </row>
    <row r="36" spans="1:9" x14ac:dyDescent="0.25">
      <c r="A36" s="1"/>
      <c r="F36" s="2"/>
    </row>
    <row r="37" spans="1:9" ht="21.95" customHeight="1" x14ac:dyDescent="0.25">
      <c r="A37" s="17">
        <v>8</v>
      </c>
      <c r="B37" s="14" t="s">
        <v>21</v>
      </c>
      <c r="C37" s="14" t="s">
        <v>9</v>
      </c>
      <c r="D37" s="14" t="s">
        <v>16</v>
      </c>
      <c r="E37" s="15">
        <v>44831</v>
      </c>
      <c r="F37" s="16">
        <v>8645000</v>
      </c>
      <c r="G37" s="16">
        <v>8537500</v>
      </c>
      <c r="H37" s="17" t="s">
        <v>7</v>
      </c>
      <c r="I37" s="17" t="s">
        <v>12</v>
      </c>
    </row>
    <row r="38" spans="1:9" x14ac:dyDescent="0.25">
      <c r="A38" s="5"/>
      <c r="B38" s="6"/>
      <c r="C38" s="6"/>
      <c r="D38" s="6"/>
      <c r="E38" s="5"/>
      <c r="F38" s="8"/>
      <c r="G38" s="6"/>
      <c r="H38" s="5">
        <v>2024</v>
      </c>
      <c r="I38" s="8">
        <v>57500</v>
      </c>
    </row>
    <row r="39" spans="1:9" x14ac:dyDescent="0.25">
      <c r="A39" s="5"/>
      <c r="B39" s="6"/>
      <c r="C39" s="6"/>
      <c r="D39" s="6"/>
      <c r="E39" s="5"/>
      <c r="F39" s="8"/>
      <c r="G39" s="6"/>
      <c r="H39" s="5">
        <v>2025</v>
      </c>
      <c r="I39" s="8">
        <v>115000</v>
      </c>
    </row>
    <row r="40" spans="1:9" x14ac:dyDescent="0.25">
      <c r="A40" s="5"/>
      <c r="B40" s="6"/>
      <c r="C40" s="6"/>
      <c r="D40" s="6"/>
      <c r="E40" s="5"/>
      <c r="F40" s="8"/>
      <c r="G40" s="6"/>
      <c r="H40" s="5">
        <v>2026</v>
      </c>
      <c r="I40" s="8">
        <v>115000</v>
      </c>
    </row>
    <row r="41" spans="1:9" x14ac:dyDescent="0.25">
      <c r="A41" s="5"/>
      <c r="B41" s="6"/>
      <c r="C41" s="6"/>
      <c r="D41" s="6"/>
      <c r="E41" s="5"/>
      <c r="F41" s="8"/>
      <c r="G41" s="6"/>
      <c r="H41" s="5">
        <v>2027</v>
      </c>
      <c r="I41" s="8">
        <v>1100000</v>
      </c>
    </row>
    <row r="42" spans="1:9" x14ac:dyDescent="0.25">
      <c r="A42" s="5"/>
      <c r="B42" s="6"/>
      <c r="C42" s="6"/>
      <c r="D42" s="6"/>
      <c r="E42" s="5"/>
      <c r="F42" s="8"/>
      <c r="G42" s="6"/>
      <c r="H42" s="5">
        <v>2028</v>
      </c>
      <c r="I42" s="8">
        <v>1150000</v>
      </c>
    </row>
    <row r="43" spans="1:9" x14ac:dyDescent="0.25">
      <c r="A43" s="5"/>
      <c r="B43" s="6"/>
      <c r="C43" s="6"/>
      <c r="D43" s="6"/>
      <c r="E43" s="5"/>
      <c r="F43" s="8"/>
      <c r="G43" s="6"/>
      <c r="H43" s="5">
        <v>2029</v>
      </c>
      <c r="I43" s="8">
        <v>3000000</v>
      </c>
    </row>
    <row r="44" spans="1:9" x14ac:dyDescent="0.25">
      <c r="A44" s="5"/>
      <c r="B44" s="6"/>
      <c r="C44" s="6"/>
      <c r="D44" s="6"/>
      <c r="E44" s="5"/>
      <c r="F44" s="8"/>
      <c r="G44" s="6"/>
      <c r="H44" s="5">
        <v>2030</v>
      </c>
      <c r="I44" s="8">
        <v>3000000</v>
      </c>
    </row>
    <row r="45" spans="1:9" x14ac:dyDescent="0.25">
      <c r="A45" s="13"/>
      <c r="B45" s="19"/>
      <c r="C45" s="19"/>
      <c r="D45" s="19"/>
      <c r="E45" s="13"/>
      <c r="F45" s="18"/>
      <c r="G45" s="14" t="s">
        <v>18</v>
      </c>
      <c r="H45" s="14"/>
      <c r="I45" s="16">
        <f>SUM(I38:I44)</f>
        <v>8537500</v>
      </c>
    </row>
    <row r="47" spans="1:9" ht="21.95" customHeight="1" x14ac:dyDescent="0.25">
      <c r="A47" s="17">
        <v>8</v>
      </c>
      <c r="B47" s="14" t="s">
        <v>21</v>
      </c>
      <c r="C47" s="14" t="s">
        <v>9</v>
      </c>
      <c r="D47" s="14" t="s">
        <v>16</v>
      </c>
      <c r="E47" s="15">
        <v>45132</v>
      </c>
      <c r="F47" s="16">
        <v>11774000</v>
      </c>
      <c r="G47" s="16">
        <v>11749000</v>
      </c>
      <c r="H47" s="17" t="s">
        <v>7</v>
      </c>
      <c r="I47" s="17" t="s">
        <v>12</v>
      </c>
    </row>
    <row r="48" spans="1:9" x14ac:dyDescent="0.25">
      <c r="A48" s="5"/>
      <c r="B48" s="6"/>
      <c r="C48" s="6"/>
      <c r="D48" s="6"/>
      <c r="E48" s="5"/>
      <c r="F48" s="8"/>
      <c r="G48" s="6"/>
      <c r="H48" s="5">
        <v>2024</v>
      </c>
      <c r="I48" s="8">
        <v>25000</v>
      </c>
    </row>
    <row r="49" spans="1:9" x14ac:dyDescent="0.25">
      <c r="A49" s="5"/>
      <c r="B49" s="6"/>
      <c r="C49" s="6"/>
      <c r="D49" s="6"/>
      <c r="E49" s="5"/>
      <c r="F49" s="8"/>
      <c r="G49" s="6"/>
      <c r="H49" s="5">
        <v>2025</v>
      </c>
      <c r="I49" s="8">
        <v>10000</v>
      </c>
    </row>
    <row r="50" spans="1:9" x14ac:dyDescent="0.25">
      <c r="A50" s="5"/>
      <c r="B50" s="6"/>
      <c r="C50" s="6"/>
      <c r="D50" s="6"/>
      <c r="E50" s="5"/>
      <c r="F50" s="8"/>
      <c r="G50" s="6"/>
      <c r="H50" s="5">
        <v>2026</v>
      </c>
      <c r="I50" s="8">
        <v>10000</v>
      </c>
    </row>
    <row r="51" spans="1:9" x14ac:dyDescent="0.25">
      <c r="A51" s="5"/>
      <c r="B51" s="6"/>
      <c r="C51" s="6"/>
      <c r="D51" s="6"/>
      <c r="E51" s="5"/>
      <c r="F51" s="8"/>
      <c r="G51" s="6"/>
      <c r="H51" s="5">
        <v>2027</v>
      </c>
      <c r="I51" s="8">
        <v>100000</v>
      </c>
    </row>
    <row r="52" spans="1:9" x14ac:dyDescent="0.25">
      <c r="A52" s="5"/>
      <c r="B52" s="6"/>
      <c r="C52" s="6"/>
      <c r="D52" s="6"/>
      <c r="E52" s="5"/>
      <c r="F52" s="8"/>
      <c r="G52" s="6"/>
      <c r="H52" s="5">
        <v>2028</v>
      </c>
      <c r="I52" s="8">
        <v>50000</v>
      </c>
    </row>
    <row r="53" spans="1:9" x14ac:dyDescent="0.25">
      <c r="A53" s="5"/>
      <c r="B53" s="6"/>
      <c r="C53" s="6"/>
      <c r="D53" s="6"/>
      <c r="E53" s="5"/>
      <c r="F53" s="8"/>
      <c r="G53" s="6"/>
      <c r="H53" s="5">
        <v>2029</v>
      </c>
      <c r="I53" s="8">
        <v>150000</v>
      </c>
    </row>
    <row r="54" spans="1:9" x14ac:dyDescent="0.25">
      <c r="A54" s="5"/>
      <c r="B54" s="6"/>
      <c r="C54" s="6"/>
      <c r="D54" s="6"/>
      <c r="E54" s="5"/>
      <c r="F54" s="8"/>
      <c r="G54" s="6"/>
      <c r="H54" s="5">
        <v>2030</v>
      </c>
      <c r="I54" s="8">
        <v>100000</v>
      </c>
    </row>
    <row r="55" spans="1:9" x14ac:dyDescent="0.25">
      <c r="A55" s="5"/>
      <c r="B55" s="6"/>
      <c r="C55" s="6"/>
      <c r="D55" s="6"/>
      <c r="E55" s="5"/>
      <c r="F55" s="8"/>
      <c r="G55" s="6"/>
      <c r="H55" s="5">
        <v>2031</v>
      </c>
      <c r="I55" s="8">
        <v>1774000</v>
      </c>
    </row>
    <row r="56" spans="1:9" x14ac:dyDescent="0.25">
      <c r="A56" s="5"/>
      <c r="B56" s="6"/>
      <c r="C56" s="6"/>
      <c r="D56" s="6"/>
      <c r="E56" s="5"/>
      <c r="F56" s="8"/>
      <c r="G56" s="6"/>
      <c r="H56" s="5">
        <v>2032</v>
      </c>
      <c r="I56" s="8">
        <v>2300000</v>
      </c>
    </row>
    <row r="57" spans="1:9" x14ac:dyDescent="0.25">
      <c r="A57" s="5"/>
      <c r="B57" s="6"/>
      <c r="C57" s="6"/>
      <c r="D57" s="6"/>
      <c r="E57" s="5"/>
      <c r="F57" s="8"/>
      <c r="G57" s="6"/>
      <c r="H57" s="5">
        <v>2033</v>
      </c>
      <c r="I57" s="8">
        <v>2300000</v>
      </c>
    </row>
    <row r="58" spans="1:9" x14ac:dyDescent="0.25">
      <c r="A58" s="5"/>
      <c r="B58" s="6"/>
      <c r="C58" s="6"/>
      <c r="D58" s="6"/>
      <c r="E58" s="5"/>
      <c r="F58" s="8"/>
      <c r="G58" s="6"/>
      <c r="H58" s="5">
        <v>2034</v>
      </c>
      <c r="I58" s="8">
        <v>2300000</v>
      </c>
    </row>
    <row r="59" spans="1:9" x14ac:dyDescent="0.25">
      <c r="A59" s="5"/>
      <c r="B59" s="6"/>
      <c r="C59" s="6"/>
      <c r="D59" s="6"/>
      <c r="E59" s="5"/>
      <c r="F59" s="8"/>
      <c r="G59" s="6"/>
      <c r="H59" s="5">
        <v>2035</v>
      </c>
      <c r="I59" s="8">
        <v>2630000</v>
      </c>
    </row>
    <row r="60" spans="1:9" x14ac:dyDescent="0.25">
      <c r="A60" s="13"/>
      <c r="B60" s="19"/>
      <c r="C60" s="19"/>
      <c r="D60" s="19"/>
      <c r="E60" s="13"/>
      <c r="F60" s="18"/>
      <c r="G60" s="14" t="s">
        <v>18</v>
      </c>
      <c r="H60" s="14"/>
      <c r="I60" s="16">
        <f>SUM(I48:I59)</f>
        <v>11749000</v>
      </c>
    </row>
    <row r="62" spans="1:9" ht="24" customHeight="1" x14ac:dyDescent="0.25">
      <c r="A62" s="32"/>
      <c r="B62" s="32"/>
      <c r="C62" s="32"/>
      <c r="D62" s="33" t="s">
        <v>22</v>
      </c>
      <c r="E62" s="27"/>
      <c r="F62" s="30">
        <f>F47+F37+F25+F17+F9</f>
        <v>39812868</v>
      </c>
      <c r="G62" s="30">
        <f>G47+G37+G25+G17+G9</f>
        <v>37683434</v>
      </c>
      <c r="H62" s="30"/>
      <c r="I62" s="30">
        <f>I60+I45+I35+I23+I15</f>
        <v>37683434</v>
      </c>
    </row>
    <row r="64" spans="1:9" ht="24.75" customHeight="1" x14ac:dyDescent="0.25">
      <c r="A64" s="25" t="s">
        <v>24</v>
      </c>
      <c r="B64" s="25"/>
      <c r="C64" s="17" t="s">
        <v>23</v>
      </c>
      <c r="D64" s="24" t="s">
        <v>25</v>
      </c>
    </row>
    <row r="65" spans="1:4" x14ac:dyDescent="0.25">
      <c r="A65" s="23"/>
      <c r="B65" s="23"/>
      <c r="C65" s="5">
        <v>2024</v>
      </c>
      <c r="D65" s="8">
        <f>I4+I6+I10+I18+I26+I38+I48</f>
        <v>5379434</v>
      </c>
    </row>
    <row r="66" spans="1:4" x14ac:dyDescent="0.25">
      <c r="A66" s="23"/>
      <c r="B66" s="23"/>
      <c r="C66" s="5">
        <v>2025</v>
      </c>
      <c r="D66" s="8">
        <f>I11+I19+I27+I39+I49</f>
        <v>1075000</v>
      </c>
    </row>
    <row r="67" spans="1:4" x14ac:dyDescent="0.25">
      <c r="A67" s="23"/>
      <c r="B67" s="23"/>
      <c r="C67" s="5">
        <v>2026</v>
      </c>
      <c r="D67" s="8">
        <f>I5+I12+I20+I28+I40+I50</f>
        <v>11575000</v>
      </c>
    </row>
    <row r="68" spans="1:4" x14ac:dyDescent="0.25">
      <c r="A68" s="23"/>
      <c r="B68" s="23"/>
      <c r="C68" s="5">
        <v>2027</v>
      </c>
      <c r="D68" s="8">
        <f>I13+I21+I29+I41+I51</f>
        <v>5450000</v>
      </c>
    </row>
    <row r="69" spans="1:4" x14ac:dyDescent="0.25">
      <c r="A69" s="23"/>
      <c r="B69" s="23"/>
      <c r="C69" s="5">
        <v>2028</v>
      </c>
      <c r="D69" s="8">
        <f>I14+I22+I30+I42+I52</f>
        <v>5750000</v>
      </c>
    </row>
    <row r="70" spans="1:4" x14ac:dyDescent="0.25">
      <c r="A70" s="23"/>
      <c r="B70" s="23"/>
      <c r="C70" s="5">
        <v>2029</v>
      </c>
      <c r="D70" s="8">
        <f>I31+I43+I53</f>
        <v>4650000</v>
      </c>
    </row>
    <row r="71" spans="1:4" ht="17.25" customHeight="1" x14ac:dyDescent="0.25">
      <c r="A71" s="23"/>
      <c r="B71" s="23"/>
      <c r="C71" s="5">
        <v>2030</v>
      </c>
      <c r="D71" s="8">
        <f>I32+I44+I54</f>
        <v>4600000</v>
      </c>
    </row>
    <row r="72" spans="1:4" x14ac:dyDescent="0.25">
      <c r="A72" s="23"/>
      <c r="B72" s="23"/>
      <c r="C72" s="5">
        <v>2031</v>
      </c>
      <c r="D72" s="8">
        <f>I33+I55</f>
        <v>3774000</v>
      </c>
    </row>
    <row r="73" spans="1:4" x14ac:dyDescent="0.25">
      <c r="A73" s="23"/>
      <c r="B73" s="23"/>
      <c r="C73" s="5">
        <v>2032</v>
      </c>
      <c r="D73" s="8">
        <f>I34+I56</f>
        <v>3200000</v>
      </c>
    </row>
    <row r="74" spans="1:4" x14ac:dyDescent="0.25">
      <c r="A74" s="23"/>
      <c r="B74" s="23"/>
      <c r="C74" s="5">
        <v>2033</v>
      </c>
      <c r="D74" s="8">
        <f>I57</f>
        <v>2300000</v>
      </c>
    </row>
    <row r="75" spans="1:4" x14ac:dyDescent="0.25">
      <c r="A75" s="23"/>
      <c r="B75" s="23"/>
      <c r="C75" s="5">
        <v>2034</v>
      </c>
      <c r="D75" s="8">
        <f>I58</f>
        <v>2300000</v>
      </c>
    </row>
    <row r="76" spans="1:4" x14ac:dyDescent="0.25">
      <c r="A76" s="23"/>
      <c r="B76" s="23"/>
      <c r="C76" s="5">
        <v>2035</v>
      </c>
      <c r="D76" s="8">
        <f>I59</f>
        <v>2630000</v>
      </c>
    </row>
    <row r="77" spans="1:4" ht="20.25" customHeight="1" x14ac:dyDescent="0.25">
      <c r="A77" s="25" t="s">
        <v>18</v>
      </c>
      <c r="B77" s="25"/>
      <c r="C77" s="19"/>
      <c r="D77" s="16">
        <f>SUM(D65:D76)</f>
        <v>52683434</v>
      </c>
    </row>
  </sheetData>
  <mergeCells count="16">
    <mergeCell ref="A76:B76"/>
    <mergeCell ref="A77:B77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1:I1"/>
    <mergeCell ref="A2:I2"/>
    <mergeCell ref="A64:B64"/>
    <mergeCell ref="A65:B65"/>
  </mergeCells>
  <phoneticPr fontId="2" type="noConversion"/>
  <pageMargins left="0.70866141732283472" right="0.70866141732283472" top="0.35433070866141736" bottom="1.1417322834645669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Kaczmarek</dc:creator>
  <cp:lastModifiedBy>Marzena Kaczmarek</cp:lastModifiedBy>
  <cp:lastPrinted>2024-08-06T10:27:42Z</cp:lastPrinted>
  <dcterms:created xsi:type="dcterms:W3CDTF">2024-08-05T12:34:47Z</dcterms:created>
  <dcterms:modified xsi:type="dcterms:W3CDTF">2024-08-06T10:27:50Z</dcterms:modified>
</cp:coreProperties>
</file>